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800" activeTab="2"/>
  </bookViews>
  <sheets>
    <sheet name="ДОДАТОК 1" sheetId="1" r:id="rId1"/>
    <sheet name="ДОДАТОК 2" sheetId="2" r:id="rId2"/>
    <sheet name="ДОДАТОК 3" sheetId="3" r:id="rId3"/>
  </sheets>
  <definedNames>
    <definedName name="_xlnm._FilterDatabase" localSheetId="0" hidden="1">'ДОДАТОК 1'!$A$7:$M$127</definedName>
    <definedName name="_xlnm.Print_Area" localSheetId="0">'ДОДАТОК 1'!$A$1:$M$132</definedName>
    <definedName name="_xlnm.Print_Area" localSheetId="1">'ДОДАТОК 2'!$A$1:$J$55</definedName>
    <definedName name="_xlnm.Print_Area" localSheetId="2">'ДОДАТОК 3'!$A$1:$H$19</definedName>
  </definedNames>
  <calcPr fullCalcOnLoad="1"/>
</workbook>
</file>

<file path=xl/sharedStrings.xml><?xml version="1.0" encoding="utf-8"?>
<sst xmlns="http://schemas.openxmlformats.org/spreadsheetml/2006/main" count="358" uniqueCount="208">
  <si>
    <t>№</t>
  </si>
  <si>
    <t>Завдання</t>
  </si>
  <si>
    <t>Зміст заходів</t>
  </si>
  <si>
    <t>Цільова група (жінки/чоловіки різних груп)</t>
  </si>
  <si>
    <t>Термін виконання</t>
  </si>
  <si>
    <t>Виконавці</t>
  </si>
  <si>
    <t>Джерела фінансування</t>
  </si>
  <si>
    <t>Обсяги фінансування</t>
  </si>
  <si>
    <t>Очікуваний результат</t>
  </si>
  <si>
    <t>Всього</t>
  </si>
  <si>
    <t xml:space="preserve">Забезпечення населення громади питною водою  </t>
  </si>
  <si>
    <t xml:space="preserve">Поточний ремонт водопроводу по вул. Паустовського (від буд.1  до буд.14а)  в с-ще Ліски Одеського району Одеської області» (в т.ч. виготовлення кошторисної документації та послуги з технічного нагляду.) </t>
  </si>
  <si>
    <t>2023 рік</t>
  </si>
  <si>
    <t>Сектор житлово-комунального господарства</t>
  </si>
  <si>
    <t>Місцевий бюджет</t>
  </si>
  <si>
    <t>Надання населенню житлово-комунальних послуг належної якості, створення сприятливих умов для розвитку інфраструктури, об’єктів житлово-комунального господарства, забезпечення широкої суспільної підтримки виконання основних завдань у сфері  житлово-комунального господарства</t>
  </si>
  <si>
    <t xml:space="preserve">Поточний ремонт водопроводу по вул.Радужна від буд.11до буд.28 в с. Фонтанска Фонтанської сільської ради Одеського району Одеської області </t>
  </si>
  <si>
    <t xml:space="preserve">Поточний ремонт водопроводу на площі Центральна 3 в с.Олександрівка Одеського району Одеської області </t>
  </si>
  <si>
    <t xml:space="preserve">Поточний ремонт водопроводу на вул. Терешкової (від вул.Семенова   до вул. Чорноморська) в с.Фонтанка  Одеського району Одеської області» (в т.ч. виготовлення кошторисної документації  та послуги з технічного нагляду) </t>
  </si>
  <si>
    <t xml:space="preserve">утримання в належному стані зовнішніх мереж водовідведення: Реконструкція водопровідних вводів з облаштуванням засобами обліку , за адресою Одеська область, Одеський район, с. Фонтанка Миколаївська дорога/ вул. Кошового  </t>
  </si>
  <si>
    <t xml:space="preserve">утримання в належному стані зовнішніх мереж водопостачання : Реконструкція водопровідних вводів з облаштуванням засобами обліку за адресою Одеська область Одеський район с. Фонтанка вул. Західна </t>
  </si>
  <si>
    <t xml:space="preserve">утримання в належному стані зовнішніх мереж водовідведення: Реконструкція каналізаційної насосної станції за адресою: Одеська область, Одеський район, с. Фонтанка,вул. Олега Кошевого, 3а  </t>
  </si>
  <si>
    <t>Утримання в належному стані зовнішніх мереж водовідведення: послуги з підключення дизель-генератора на КНС за адресою: Одеська область, Одеський район, с. Фонтанка,вул. Олега Кошевого, 3а</t>
  </si>
  <si>
    <t>Утримання в належному стані  зовнішніх мереж  водопостачання: Капітальний ремонт водопроводу по вул.Західна від буд. №51 до провулка Айвазовского, 16 в с.Фонтанка Одеського району Одеської області</t>
  </si>
  <si>
    <t>Будівництво, реконструкція, ремонт та утримання вулично- дорожньої мережі на території громади</t>
  </si>
  <si>
    <t>Кредиторська заборгованість станом на 01.01.2023 року 54000 грн. Технічний нагляд за поточним ремонтом по об’єкту :"Експлуатаційне утримання вулиць і доріг комунальної власності (Поточний ремонт дорожнього покриття по вул. Новоселів в с. Олександрівка Одеського району Одеської області)" 9583,15 грн.(договір №70 від 01.12.2022 року, акт наданих послуг №1 від 22.12.2022 року  9521,33 грн. Технічний нагляд за поточним ремонтом по обєкту :"Експлуатаційне утримання вулиць і доріг комунальної влвсності (Поточний ремонт дорожнього покриття по вул. Центральна (від проспекту Висоцького до мержі с. Фонтанка) Одесьокго району Одеської області)"44416,00 грн. (договір №71 від 22.12.2022 року, акт наданих послуг №1 від 22.12.2022 року  43568,32 грн. акт наданих послуг №2 від 27.12.2022 року  847,68 грн.)</t>
  </si>
  <si>
    <t>експлуатаційне утримання вулиць та доріг комунальної власності"Поточний ремонт дорожнього покриття"(у т.ч. виготовлення кошторисної документації  та послуги технагляду) по вул. Тіраспольська с. Фонтанка Одеського району Одеської області</t>
  </si>
  <si>
    <t xml:space="preserve">Експлуатаційне утримання інфраструктури у сфері дорожнього господарства (Експлуатаційне утримання вулиць та доріг комунальної власності «Поточний ремонт дороги з облаштуванням елементами благоустрою (пішохідної доріжки) вздовж вул. Проектна в с-щ Ліски Одеського району Одеської області» (в т.ч. виготовлення кошторисної документації та послуги технічного нагляду ) </t>
  </si>
  <si>
    <t xml:space="preserve">Поточний ремонт асфальтобетонного покриття автомобільної дороги по вулиці Академіка Заболотного (на території с.Крижанівка, сщ. Ліски та с. Фонтанка) від вулиці Академіка Сахарова у м. Одесі до кільця ТРЦ «Рів’єра» у с. Фонтнка  Одеського району Одеської області </t>
  </si>
  <si>
    <t xml:space="preserve">Експлуатаційне утримання автомобільної дороги загального  користування  місцевого значення С161309-/М-14/-с. Олександрівка </t>
  </si>
  <si>
    <t>ДП «Служба місцевих доріг»</t>
  </si>
  <si>
    <t xml:space="preserve">Експлуатаційне утримання автомобільної дороги загального  користування  місцевого значення С161303-/М-14/-с.Світле </t>
  </si>
  <si>
    <t>Кредиторська заборгованість станом на 01.01.2023 року Будівництво проспекту Висоцького на ділянці від вул. Кошевого О. до вул. Центральна в селі Фонтанка Лиманського району Одеської області  (договір №13/12 від 13.12.2021 року акт виконаних робіт від 16.12.2022 року)</t>
  </si>
  <si>
    <t>будівництво автомобільних доріг місцевого значення, вулиць і доріг комунальної власності в населених пунктах: Будівництво проспекту Висоцького на ділянці від вул. Кошевого О. до вул. Центральна в селі Фонтанка Лиманського району Одеської області</t>
  </si>
  <si>
    <t>капітальний ремонт з благоустрою, облаштування зон відпочинку на території в районі житлових будинків за адресою по вул.Центральна 4,7 у с. Олександрівка Фонтанської сільської ради Одеського району Одеської області</t>
  </si>
  <si>
    <t>Будівництво та утримання об’єктів соціально-культурної сфери громади</t>
  </si>
  <si>
    <t xml:space="preserve">Виготовлення проектно- кошторисної документації на об’єкт « Реконструкція будівлі Крижанівського НВК «ЗОШ І-ІІІ ступенів – ліцею ДНЗ» на території  с. Крижанівка Одеського району Одеської області » </t>
  </si>
  <si>
    <t>Утримання в належному стані внутрішніх мереж  теплопостачання: Придбання та монтаж котла(заміна котла)  в Фонтанській сільській раді за адресою: Одеська область, Одеський район, с. Фонтанка, вул. Степна, 4</t>
  </si>
  <si>
    <t xml:space="preserve">Благоустрій населених пунктів </t>
  </si>
  <si>
    <t>Будівництво проспекту Висоцького на ділянці від вл.Кошового О до вул.Центральна в с.Фонтанка Фонтанської сільської ради Одеського району Одеської області</t>
  </si>
  <si>
    <t>Запровадження енергозберігаючих технологій, впровадження проектів засобів управління зовнішнім освітленням на території громади</t>
  </si>
  <si>
    <t xml:space="preserve">Поточний ремонт мережі вуличного освітлення по вул. Західна в с.Олександрівка Одеського району Одеської області </t>
  </si>
  <si>
    <t>Будівництво вуличного освітлення від автодороги Одеса-Миколаїв  вздовж вул Центральна  до буд 1 в с. Олександівка Одеського району Одеської області</t>
  </si>
  <si>
    <t>Поточний ремонт мережі вуличного освітлення по вул.Молодіжна в с.Олександрівка Одеського району Одеської області</t>
  </si>
  <si>
    <t xml:space="preserve">Вуличне освітлення </t>
  </si>
  <si>
    <t xml:space="preserve">Послуги з поточного ремонту, технічного обслуговування та утримання в належному стані мереж електропостачання вуличного освітлення по вул.Семенова с.Фонтанка Одеського районуОдеської області </t>
  </si>
  <si>
    <t>Утримання світлофорних комплексів («Одеса –Южний, р-н СБК та ДНЗ «Гніздечко» вул. Семенова –Центральна с.Фонтанка; «Одеса Южний вул.Дерібасівська/Грецька с.Фонтанка Одеса –Южний на перехрестті вул.Семенова –Гагаріна с.Фонтанка</t>
  </si>
  <si>
    <t xml:space="preserve">Управління капітального будівництва </t>
  </si>
  <si>
    <t>Сектор житлово- комунального господарства</t>
  </si>
  <si>
    <t xml:space="preserve">Сектор житлово- комунального господарства </t>
  </si>
  <si>
    <t>всього</t>
  </si>
  <si>
    <t>Управління капітального будівництва</t>
  </si>
  <si>
    <t>ВСБОГО ПО ПРОГРАМІ</t>
  </si>
  <si>
    <t>Одиниця</t>
  </si>
  <si>
    <t>І етап виконання програми</t>
  </si>
  <si>
    <t>II етап</t>
  </si>
  <si>
    <t>(20_-20_</t>
  </si>
  <si>
    <t>роки)</t>
  </si>
  <si>
    <t>III етап</t>
  </si>
  <si>
    <t>2023   рік</t>
  </si>
  <si>
    <t>2024    рік</t>
  </si>
  <si>
    <t>2025    рік</t>
  </si>
  <si>
    <t>І. Показники затрат</t>
  </si>
  <si>
    <t>грн.</t>
  </si>
  <si>
    <t>грн</t>
  </si>
  <si>
    <t>Кількість мешканок та мешканців громади, що користуються послугами з благоустрою, всього, в т.ч.:</t>
  </si>
  <si>
    <t>осіб</t>
  </si>
  <si>
    <t>24 312</t>
  </si>
  <si>
    <t>жінок</t>
  </si>
  <si>
    <t>13 629</t>
  </si>
  <si>
    <t>чоловіків</t>
  </si>
  <si>
    <t>10 683</t>
  </si>
  <si>
    <t>II Показники продукту</t>
  </si>
  <si>
    <t>Кількість об'єктів вуличного освітлення, що підлягають обслуговуванню</t>
  </si>
  <si>
    <t>од.</t>
  </si>
  <si>
    <t>Кількість об'єктів  благоустрою, що підлягають реконструкції</t>
  </si>
  <si>
    <t>шт.</t>
  </si>
  <si>
    <t>Кількість світлофорних об'єктів , що обслуговуються в Фонтанській громаді</t>
  </si>
  <si>
    <r>
      <t xml:space="preserve">Кількість </t>
    </r>
    <r>
      <rPr>
        <sz val="10"/>
        <rFont val="Times New Roman"/>
        <family val="1"/>
      </rPr>
      <t>пожежних гідрантів</t>
    </r>
    <r>
      <rPr>
        <sz val="10"/>
        <color indexed="8"/>
        <rFont val="Times New Roman"/>
        <family val="1"/>
      </rPr>
      <t xml:space="preserve"> Фонтанської громади, що обслуговуються</t>
    </r>
  </si>
  <si>
    <t>Протяжність  доріг, для поточного ремонту</t>
  </si>
  <si>
    <t>Протяжність  водогону, для поточного ремонту</t>
  </si>
  <si>
    <t>III. Показники ефективності</t>
  </si>
  <si>
    <t>Середні витрати на один утримання об'єктів вуличного освітлення</t>
  </si>
  <si>
    <t>Середні витрати на один об'єкт з реконструкції благоустрою</t>
  </si>
  <si>
    <t>Середня вартість утримання одного пожежного гідранта</t>
  </si>
  <si>
    <t>Середні витрати на ремонт дороги</t>
  </si>
  <si>
    <t>Середні витрати на ремонт водогону</t>
  </si>
  <si>
    <t>IV Показники якості</t>
  </si>
  <si>
    <t>Динаміка середніх витрат на 1 об'єкт вуличного освітлення</t>
  </si>
  <si>
    <t>%</t>
  </si>
  <si>
    <t>Динаміка створення об'єктів благоустрою</t>
  </si>
  <si>
    <t>Відсоток обслуговування пожежних гідрантів  Фонтанської громади</t>
  </si>
  <si>
    <t xml:space="preserve">Відсоток охоплення мешканців громади послугами з благоустрою, всього, в тч </t>
  </si>
  <si>
    <t>Назва показника</t>
  </si>
  <si>
    <t>Вихідні дані на початок дії програми</t>
  </si>
  <si>
    <t>Етапи виконання програми</t>
  </si>
  <si>
    <t>І</t>
  </si>
  <si>
    <t>II</t>
  </si>
  <si>
    <t>III</t>
  </si>
  <si>
    <t>20-  20</t>
  </si>
  <si>
    <t>роки</t>
  </si>
  <si>
    <t>20 - 20</t>
  </si>
  <si>
    <t>Обсяг ресурсів, всього,</t>
  </si>
  <si>
    <t>у тому числі:</t>
  </si>
  <si>
    <t>державний бюджет</t>
  </si>
  <si>
    <t>сільський  бюджет</t>
  </si>
  <si>
    <t>кошти небюджетних джерел</t>
  </si>
  <si>
    <t>Обсяг коштів, що пропонується залучити до виконання Програми</t>
  </si>
  <si>
    <t>Всього витрат на виконання Програми</t>
  </si>
  <si>
    <t xml:space="preserve">Ресурсне забезпечення Програми </t>
  </si>
  <si>
    <t xml:space="preserve">Сільський голова                                                                 Наталія КРУПИЦЯ     </t>
  </si>
  <si>
    <t xml:space="preserve">Сільський голова                                                                                                                                                               Наталія КРУПИЦЯ     </t>
  </si>
  <si>
    <t xml:space="preserve">Сільський голова                                                                                                                                Наталія КРУПИЦЯ     </t>
  </si>
  <si>
    <t>Утримання в належному стані зовнішніх мереж водовідведення:  Капітальний ремонт водопостачання по вул. Лугова 3 від траси М-28 до буд. №60 в с. Вапнярка Фонтанської сільської ради Одеського району Одеської області. Коригування проєкту</t>
  </si>
  <si>
    <t>управління капітального будівництва</t>
  </si>
  <si>
    <t xml:space="preserve">Послуги з поточного ремонту, технічного обслуговування та утримання в належному стані мереж електропостачання вуличного освітлення (обслуговування щітів керування вуличним освітленням, встановлення астрономічних таймерів по вул. Степова ТП-583 -ЩЗО1; ТП-583-ЩЗО2;  ТП-590 ЩЗО; ТП-482 ЩЗО)  с. Фонтанка Одеського району Одеської </t>
  </si>
  <si>
    <t>Послуги з поточного ремонту, технічного обслуговування та утримання в належному стані мереж електропостачання вуличного освітлення (обслуговування щітів керування вуличним освітленням, встановлення астрономічних таймерів по вул. Патріотична ТП-737 ЩЗО-3;ТП-380 ЩЗО-4; ТП-284 ЩЗО-5; вул. 30-річчя Перемоги ТП-605 ЩЗО; вул. Миру ТП-487 ЩЗО;  вул. Дніпровська ТП-682 ЩЗО) с. Фонтанка Одеського району Одеської області</t>
  </si>
  <si>
    <t>Утримання в належному стані зовнішніх мереж водопостачання: Реконструкція водопровідних вводів з облаштуванням засобами обліку, за адресою: Одеська область, Одеський район, с. Фонтанка Миколаївська дорога біля Будинку культури</t>
  </si>
  <si>
    <t xml:space="preserve">Будівництво автомобільних доріг місцевого значення, вулиць і доріг комунальної власності в населених пунктах  по вул.Грушевського на ділянці будинків №27-51 в селі Фонтанка Одеського району Одеської області </t>
  </si>
  <si>
    <t xml:space="preserve">будівництво автомобільних доріг місцевого значення, вулиць і доріг комунальної власності в населених пунктах по вул. Сковороди  від вул. Вишнева до вул. Нова в селі Фонтанка Одеського району Одеської області </t>
  </si>
  <si>
    <t>будівництво автомобільних доріг місцевого значення, вулиць і доріг комунальної власності в населених пунктах по вул. Марсельська від вул. Бочарова до вул. Одеська в с. Ліски Одеського району Одеської області</t>
  </si>
  <si>
    <t>Експлуатаційне утримання вулиць та доріг комунальної власності «Поточний ремонт дорожнього покриття в Олександрівському старостинському окрузі Одеського району Одеської області» (в т.ч. виготовлення кошторисної документації та послуги технічного нагляду ) в с.Світле вул.Комунальна; -вул.Зелена; -проїзд між вулицями Польова та Степна; -Індустріальна, в с.Олександрівка:  вул.Ювілейна  вул.Одеська; вул.Новоселів; вул.Гагаріна;</t>
  </si>
  <si>
    <t xml:space="preserve">будівництво автомобільних доріг місцевого значення, вулиць і доріг комунальної власності в населених пунктах по вул.Квіткова в с. Олександрівка Одеського району Одеської області </t>
  </si>
  <si>
    <t>роботи з розробки проектної документації з будівництва доріг місцевого значення в населених пунктах: "Нове будівництво ділянки вулиці Рибацька від вул.Дачна,1 до вул. Рибацька,81 в селі Фонтанка Одеського району Одеської області"</t>
  </si>
  <si>
    <t>Послуги з приєднання до електричних мереж оператора системи розподілу електричної енергії мережі зовнішнього освітлення та влаштування комерційного обліку електричної енергії на КТП-505 по вул. Польова в селі Світле Одеського району Одеської області</t>
  </si>
  <si>
    <t>Послуги з приєднання до електричних мереж оператора системи розподілу електричної енергії мережі зовнішнього освітлення та влаштування комерційного обліку електричної енергії на КТП-302 по вул. Комунальна в селі Світле Одеського району Одеської області</t>
  </si>
  <si>
    <t xml:space="preserve">Розроблення та затвердження схем санітарного очищення населених пунктів Фонтанської сільської ради Одеського району Одеської області </t>
  </si>
  <si>
    <t>№ завдання</t>
  </si>
  <si>
    <t>№ заходу</t>
  </si>
  <si>
    <t>капітальний ремонт з благоустрою, облаштування зон відпочинку біля  будинків  № 13,17,18,19,30 по вул.Центральна  в с. Фонтанка Фонтанської сільської ради Одеського району Одеської області</t>
  </si>
  <si>
    <t xml:space="preserve">Поточний ремонт асфальто- бетонного покриття автомобільної дороги по вулиці Академіка Заболотного (на території с. Крижанівка, сщ. Ліски та с. Фонтанка) від вулиці Академіка Сахарова у м. Одесі до кільця біля ТРЦ «Рівєра» у с. Фонтанка Одеського району Одеської області  </t>
  </si>
  <si>
    <t>Реконструкція будівлі (будівля літ. А, прибудова літ. А1, комора літ. Ж) «ЛІЦЕЙ «КРИЖАНІВСЬКИЙ» ФОНТАНСЬКОЇ СІЛЬСЬКОЇ РАДИ ОДЕСЬКОГО РАЙОНУ ОДЕСЬКОЇ ОБЛАСТІ»  з улаштуванням об’єктів цивільного захисту за адресою: Одеська обл., Одеський р-н, с. Крижанівка, провулок Шкільний, будинок 1. І- ІІ черги будівництва (експертиза  відкоригованого проекту)</t>
  </si>
  <si>
    <r>
      <t xml:space="preserve">Експлуатаційне утримання вулиць та доріг комунальної власності «Поточний ремонт дорожнього покриття в Крижанівському старостинському окрузі Одеського району Одеської області» (в т.ч. виготовлення кошторисної документації та послуги технічного нагляду): в </t>
    </r>
    <r>
      <rPr>
        <b/>
        <sz val="10"/>
        <rFont val="Times New Roman"/>
        <family val="1"/>
      </rPr>
      <t>с.Крижанівка</t>
    </r>
    <r>
      <rPr>
        <sz val="10"/>
        <rFont val="Times New Roman"/>
        <family val="1"/>
      </rPr>
      <t xml:space="preserve"> - вул.Набережна. - вул.Ювілейна. - вул.Центральна. - вул.Рибача. - вул.Морська. </t>
    </r>
    <r>
      <rPr>
        <b/>
        <sz val="10"/>
        <rFont val="Times New Roman"/>
        <family val="1"/>
      </rPr>
      <t>с.Ліски</t>
    </r>
    <r>
      <rPr>
        <sz val="10"/>
        <rFont val="Times New Roman"/>
        <family val="1"/>
      </rPr>
      <t>: -вул.Касьяненко -пров.Джерельний -вул.Л.Українки</t>
    </r>
  </si>
  <si>
    <r>
      <t xml:space="preserve">Експлуатаційне утримання вулиць та доріг комунальної власності «Поточний ремонт дорожнього покриття в Новодофінівському старостинському окрузі Одеського району Одеської області» (в т.ч. виготовлення кошторисної документації та послуги технічного нагляду ) </t>
    </r>
    <r>
      <rPr>
        <b/>
        <sz val="10"/>
        <rFont val="Times New Roman"/>
        <family val="1"/>
      </rPr>
      <t>с.Нова Дофінівка</t>
    </r>
    <r>
      <rPr>
        <sz val="10"/>
        <rFont val="Times New Roman"/>
        <family val="1"/>
      </rPr>
      <t xml:space="preserve">  вул.Молодіжна; вул.Зеленавул.Радісна вул.Шкільна вздовж вул. Соборна до вул. Радісна вул. Приморська вул.Ювілейнавул.Соборна (Суворова) вул.Шахтарська </t>
    </r>
    <r>
      <rPr>
        <b/>
        <sz val="10"/>
        <rFont val="Times New Roman"/>
        <family val="1"/>
      </rPr>
      <t xml:space="preserve">с.Вапнярка </t>
    </r>
    <r>
      <rPr>
        <sz val="10"/>
        <rFont val="Times New Roman"/>
        <family val="1"/>
      </rPr>
      <t>вул.Лугова вул.Лугова -</t>
    </r>
  </si>
  <si>
    <r>
      <t xml:space="preserve">виготовлення проектно - кошторисної документації на обєкт </t>
    </r>
    <r>
      <rPr>
        <b/>
        <sz val="10"/>
        <rFont val="Times New Roman"/>
        <family val="1"/>
      </rPr>
      <t>"</t>
    </r>
    <r>
      <rPr>
        <sz val="10"/>
        <rFont val="Times New Roman"/>
        <family val="1"/>
      </rPr>
      <t>Реконструкція будівлі (будівля літ. А, прибудова літ. А1, комора літ. Ж) «ЛІЦЕЙ «КРИЖАНІВСЬКИЙ» ФОНТАНСЬКОЇ СІЛЬСЬКОЇ РАДИ ОДЕСЬКОГО РАЙОНУ ОДЕСЬКОЇ ОБЛАСТІ»  з улаштуванням об’єктів цивільного захисту за адресою: Одеська обл., Одеський р-н, с. Крижанівка, провулок Шкільний, будинок 1. І- ІІ черги будівництва (коригування )</t>
    </r>
    <r>
      <rPr>
        <b/>
        <sz val="10"/>
        <rFont val="Times New Roman"/>
        <family val="1"/>
      </rPr>
      <t>"</t>
    </r>
  </si>
  <si>
    <r>
      <t xml:space="preserve">Поточний ремонт мережі вуличного освітлення по вул.Набережна вздовж буд,№1,№2та №3 в с. Олександрівка  Одеського району Одеської області </t>
    </r>
    <r>
      <rPr>
        <b/>
        <sz val="10"/>
        <rFont val="Times New Roman"/>
        <family val="1"/>
      </rPr>
      <t xml:space="preserve"> </t>
    </r>
  </si>
  <si>
    <r>
      <t xml:space="preserve">Поточний ремонт мережі вуличного освітлення по вул.Літейна в с. Олександрівка  Одеського району Одеської області </t>
    </r>
    <r>
      <rPr>
        <b/>
        <sz val="10"/>
        <rFont val="Times New Roman"/>
        <family val="1"/>
      </rPr>
      <t xml:space="preserve"> </t>
    </r>
  </si>
  <si>
    <t>Напрями діяльності і заходи реалізації Програми</t>
  </si>
  <si>
    <t xml:space="preserve">Показники результативності Програми </t>
  </si>
  <si>
    <t xml:space="preserve">Заходи із захисту приміщень бюджетних установ: Поточний ремонт приміщення для розміщення ясельної групи в закладі дошкільної освіти (ясла-садок) "КАЗКОВА РІВ'ЄРА " Фонтанської сільської ради, за адресою: Одеська область, Одеський район, с. Олександрівка, вул. Центральна, 3А </t>
  </si>
  <si>
    <t>відновлення вуличного електропостачання (розпломбування \ опломбування лічильників ,підключення електропостачання)</t>
  </si>
  <si>
    <t xml:space="preserve">капітальний ремонт дорожнього покриття за адресою с. Олександрівка Одеського району Одеської області на ділянці від вул. Центральна до будинку №5 по вул. Набережна (розробка проектно- кошторисної докукментації та експертиза проекту) </t>
  </si>
  <si>
    <t>Капітальний ремонт дорожнього покриття за адресою с. Олександрівка Одеського району Одеської області на ділянці від вул. Центральна до будинку №5 по вул. Набережна</t>
  </si>
  <si>
    <t>Поточний ремонт мережі зовнішнього електропостачання вуличного освітлення по вул. Молодіжна, с. Фонтанка, Одеського району Одеської області</t>
  </si>
  <si>
    <t>Послуги з поточного ремонту та технічного обслуговування зовнішніх мереж електропостачання в селі Фонтанка Одеського району Одеської області  вул. Серпнева</t>
  </si>
  <si>
    <t>Послуги з поточного ремонту та технічного обслуговування зовнішніх мереж електропостачання в селі Фонтанка Одеського району Одеської області  вул. Сонячна</t>
  </si>
  <si>
    <t>Послуги з поточного ремонту та технічного обслуговування зовнішніх мереж електропостачання (враховуючі встановлення астрономічного таймеру в ТП 770 ЩЗО в селі Фонтанка Одеського району Одеської області вул. Заставська</t>
  </si>
  <si>
    <t xml:space="preserve">Послуги з поточного ремонту та технічного обслуговування зовнішніх мереж електропостачання вздовж траси М28 Одеса - Южний (від вулиці Дніпровська до провулку Степний) в селі Фонтанка Одеського району Одеської області </t>
  </si>
  <si>
    <t xml:space="preserve">Послуги з поточного ремонту та технічного обслуговування зовнішніх мереж електропостачання вздовж траси М28 Одеса - Южний (від  провулку Степний до вул. Незалежності) в селі Фонтанка Одеського району Одеської області </t>
  </si>
  <si>
    <t xml:space="preserve">Послуги з поточного ремонту та технічного обслуговування зовнішніх мереж електропостачання вздовж траси М28 Одеса - Южний (від вул.  Незалежності до вул. Олега Кошового) в селі Фонтанка Одеського району Одеської області </t>
  </si>
  <si>
    <t>Послуги з поточного ремонту та технічного обслуговування зовнішніх мереж електропостачання в селі Фонтанка Одеського району Одеської області вул. 8 Березня</t>
  </si>
  <si>
    <t>Послуги з поточного ремонту та технічного обслуговування зовнішніх мереж електропостачання в селі Фонтанка Одеського району Одеської області вул. Соборна</t>
  </si>
  <si>
    <t>Послуги з поточного ремонту та технічного обслуговування зовнішніх мереж електропостачання в селі Фонтанка Одеського району Одеської області вул. Тіраспольська</t>
  </si>
  <si>
    <t xml:space="preserve">Послуги з поточного ремонту та технічного обслуговування зовнішніх мереж електропостачання ( встановлення астрономічного таймеру в ТП-697 ЩЗО) по вул. Піонерська в селі Фонтанка Одеського району Одеської області </t>
  </si>
  <si>
    <t>Послуги з поточного ремонту та технічного обслуговування зовнішніх мереж електропостачання по вул. Олега Кошового в селі Фонтанка Одеського району Одеської області (встановлення астромічних таймерів в ТП-670 ЩЗО ; ТП-602 ЩЗО)</t>
  </si>
  <si>
    <t>Послуги з поточного ремонту та технічного обслуговування зовнішніх мереж електропостачання по вул. Приморська в селі Фонтанка Одеського району Одеської області (встановлення астромічних таймерів в  ТП-26 ЩЗО)</t>
  </si>
  <si>
    <t>Послуги з поточного ремонту та технічного обслуговування зовнішніх мереж електропостачання по вул. Сонячна в селі Фонтанка Одеського району Одеської області</t>
  </si>
  <si>
    <t>Послуги з поточного ремонту та технічного обслуговування зовнішніх мереж електропостачання по вул. Незалежності в селі Фонтанка Одеського району Одеської області (встановлення астромічних таймерів в ТП-11 ЩЗО)</t>
  </si>
  <si>
    <t>Послуги з поточного ремонту та технічного обслуговування зовнішніх мереж електропостачання по вул. Врожайна в селі Фонтанка Одеського району Одеської області (встановлення астромічних таймерів в ТП-662 ЩЗО)</t>
  </si>
  <si>
    <t>Послуги з поточного ремонту та технічного обслуговування зовнішніх мереж електропостачання по вул. Чехова в селі Фонтанка Одеського району Одеської області (встановлення астромічних таймерів в ТП-120 ЩЗО)</t>
  </si>
  <si>
    <t>Послуги з поточного ремонту та технічного обслуговування зовнішніх мереж електропостачання по вул. Паркова в селі Фонтанка Одеського району Одеської області (встановлення астромічних таймерів в ТП-663 ЩЗО)</t>
  </si>
  <si>
    <t>Послуги з поточного ремонту та технічного обслуговування зовнішніх мереж електропостачання по вул. Західна в селі Фонтанка Одеського району Одеської області (встановлення астромічних таймерів в ТП-694 ЩЗО)</t>
  </si>
  <si>
    <t>Послуги з поточного ремонту та технічного обслуговування зовнішніх мереж електропостачання по вул. Полтавська в селі Фонтанка Одеського району Одеської області (встановлення астромічних таймерів в ТП-664 ЩЗО)</t>
  </si>
  <si>
    <t>Послуги з поточного ремонту та технічного обслуговування зовнішніх мереж електропостачання по вул. Вишнева в селі Фонтанка Одеського району Одеської області (встановлення астромічних таймерів в ТП-696 ЩЗО)</t>
  </si>
  <si>
    <t>Послуги з поточного ремонту та технічного обслуговування зовнішніх мереж електропостачання по вул. Тініста в селі Фонтанка Одеського району Одеської області (встановлення астромічних таймерів в ТП-688 ЩЗО)</t>
  </si>
  <si>
    <t>Послуги з поточного ремонту та технічного обслуговування зовнішніх мереж електропостачання по вул. Капітана Марінеску в селі Фонтанка Одеського району Одеської області (встановлення астромічних таймерів в ТП-693 ЩЗО)</t>
  </si>
  <si>
    <t>Послуги з поточного ремонту та технічного обслуговування зовнішніх мереж електропостачання по вул. Лесі Українки в селі Фонтанка Одеського району Одеської області</t>
  </si>
  <si>
    <t>Послуги з поточного ремонту та технічного обслуговування зовнішніх мереж електропостачання по вул.Грушевського в селі Фонтанка Одеського району Одеської області (встановлення астромічних таймерів в ТП-691 ЩЗО)</t>
  </si>
  <si>
    <t>Поточний ремонт мережі зовнішнього електропостачання (з встановлення елементів дістанційного управління освітленням) по вул. Касьяненка і Центральна ЩНО13, 12)  в с. Ліски, Одеського р-ну, Одеської області</t>
  </si>
  <si>
    <t>Поточний ремонт мережі зовнішнього електропостачання по вул. Центральна, с. Олександрівка, Одеського району Одеської області</t>
  </si>
  <si>
    <t xml:space="preserve">Поточний ремонт водопроводу по вул. Марсельська   (від буд.11  до буд.39)  в с-ще Ліски Одеського району Одеської області» </t>
  </si>
  <si>
    <t>Капітальний ремонт вулиці комунальної власності в населеному пункті  с. Нова Дофінівка, вул.Т.Шевченко Одеського району Одеської області (ремонт дорожнього покриття з тампонуванням вирви, що виникла в результаті ракетного обстрілу)</t>
  </si>
  <si>
    <t>Будівництво пішохідного тротуару вздовж вул.Заболотного від вул.Південної дороги №101 (с.Фонтанка) до вул.Медова, (с.Ліски) Одеського району Одеської області</t>
  </si>
  <si>
    <t>Капітальний ремонт вулиці комунальної власності в населеному пункті в с. Фонтанка, від будинку Гоголя2а, до будинку Гоголя 40/2 Одеського району Одеської області</t>
  </si>
  <si>
    <t>Будівництво, ремонт та облаштування споруд цивільного захисту(укриття, бомбосховищ, тощо):Поточний ремонт щодо запобігання замоканню стін підвального приміщення КЗ"  Фонтанськй сільський будинок культури  який розташований за адресою Одеська область. Одеський район с. Фонтанка , вул Центральна 46</t>
  </si>
  <si>
    <t>реконструкціят будівлі Фонтанської сільської ради та  улаштування обєкту цивільного захисту (укриття) за адресою Одеська область.Одеський район с. с.Фонтанска вул. Степна 4</t>
  </si>
  <si>
    <t>Нове будівництво пожежного ДЕПО в селі Фонтанка Одеської області, Одеського району</t>
  </si>
  <si>
    <t xml:space="preserve">Поточний ремонт дорожнього покриття в с.Фонтанка Одеського району Одеської області -вул. Центральна, -вул.Гоголя-вул. Кооператина ,вул.Сонячна  -вул.Вишнева , вул. Приморська, вул.Ватутіна, вул.Шевченко;  провулок Маяковського,  вул . Маяковського , вул. Миру ,вул.Патріотична ;Вул.Виноградна ;Провулок Потьомкіна ;вул.Кошового Олега, вул. Молодіжна, вул. Перемоги. вул.Степна,вул.Шкільна ( в т.ч. виготовлення проектно-кошторисної документації та послуги технічного нагляду) </t>
  </si>
  <si>
    <t xml:space="preserve">Підготовка до опалювального сезону 2023-2024 (обслуговування газового обладнання адміністративних будівель Фонтанської сільської ради с.Крижанівка, с.Фонтанка с.Нова Дофінівка, с.Олександрівка - (проведення метрологічної перевірки сигналізаторів з оформленням паспорту, перевірка стану димоходів та вентканалів, поточний ремонт та ревізія газового обладнання, наладка модемного зв’язку та заміна АКБ модему)  на суму  </t>
  </si>
  <si>
    <t xml:space="preserve">Послуги з поточного ремонту та технічного обслуговування зовнішніх мереж електропостачання вздовж траси М28 Одеса - Южний (від вул.  Грецька до вул. Дніпровська) в селі Фонтанка Одеського району Одеської області </t>
  </si>
  <si>
    <t>Капітальний ремонт дорожнього покриття в с. Фонтанка Одеського району Одеської області  від вул. Незалежності вздовж будинку 38 по вул.Центральна (виготовленняпроектно- кошторисної документації та виготовлення експертного висновку )</t>
  </si>
  <si>
    <t>Послуги з поточного ремонту та технічного обслуговування зовнішніх мереж електропостачання по вул.Центральна в селі Фонтанка Одеського району Одеської області (встановлення астромічних таймерів в ТП-679 ЩЗО; ТП-511 ЩЗО, ТП- 400 ЩЗО; ТП-402 ЩЗО)</t>
  </si>
  <si>
    <t>Поточний ремонт мережі зовнішнього електропостачання (з встановлення елементів дістанційного управління освітленням) по вул. Сонячна  в с. Крижанівка, Одеського р-ну, Одеської області</t>
  </si>
  <si>
    <t>Реконтрукція мостового переходу через Аджалицький лиман на км22+ 856 автомобільної дороги загального користування державного значення М-28 Одеса-Южне- /М-14/ з підїздами(КЕКВ 3142)</t>
  </si>
  <si>
    <t xml:space="preserve">Капітальний ремонт пішохідної доріжки з благоустроєм території в с.Фонтанка по вул.Центральна від буд 2 до КЗ «Фонтанській будинок культури» вул.Центральна 46, в т.ч. технагляд </t>
  </si>
  <si>
    <t>Капітальний ремонт дорожнього покриття в с. Фонтанка Одеського району Одеської області  від вул. Незалежності вздовж будинку 38 по вул.Центральна (в т.ч.  послуги технічного нагляду )</t>
  </si>
  <si>
    <t xml:space="preserve">Послуги з поточного ремонту асфальто- бетонного покриття автомобільної дороги по вулиці Академіка Заболотного (на території с. Крижанівка, сщ. Ліски та с. Фонтанка) від вулиці Академіка Сахарова у м. Одесі до кільця біля ТРЦ «Рівєра» у с. Фонтанка Одеського району Одеської області  </t>
  </si>
  <si>
    <t xml:space="preserve">Послуги з поточного ремонту дорожнього покриття в с.Фонтанка Одеського району Одеської області -вул. Центральна, -вул.Гоголя-вул. Кооператина ,вул.Сонячна  -вул.Вишнева , вул. Приморська, вул.Ватутіна, вул.Шевченко;  провулок Маяковського,  вул . Маяковського , вул. Миру ,вул.Патріотична ;Вул.Виноградна ;Провулок Потьомкіна ;вул.Кошового Олега, вул. Молодіжна, вул. Перемоги. вул.Степна,вул.Шкільна ( в т.ч. виготовлення проектно-кошторисної документації та послуги технічного нагляду) </t>
  </si>
  <si>
    <t>Послуги з поточного ремонту мережі вуличного освітлення по вул. Гоголя в с. Фонтанка, Одеського району Одеської області</t>
  </si>
  <si>
    <t>Послуги з поточного ремонту мережі вуличного освітлення міжквартальних проїздів та дитячих майданчиків в районі висотних будівель по вул. Центральна в с. Фонтанка, Одеського району Одеської області</t>
  </si>
  <si>
    <t>Послуги з поточного ремонту мережі вуличного освітлення по вул. Степна в с. Фонтанка, Одеського району Одеської області</t>
  </si>
  <si>
    <t>послуги з поточного ремонту мережі вуличного освітлення по пров. Набережний в с. Фонтанка, Одеського району Одеської області</t>
  </si>
  <si>
    <t>Послуги з поточного ремонту мережі вуличного освітлення по вул. Патріотична в с. Фонтанка, Одеського району Одеської області</t>
  </si>
  <si>
    <t>Послуги з поточного ремонту мережі вуличного освітлення по вул. Миру в с. Фонтанка, Одеського району Одеської області</t>
  </si>
  <si>
    <t>Послуги з поточного ремонту мережі вуличного освітлення по вул. Набережна в с. Фонтанка, Одеського району Одеської області</t>
  </si>
  <si>
    <t>Послуги з поточного ремонту мережі вуличного освітлення по вул. Шкільна в с. Фонтанка, Одеського району Одеської області</t>
  </si>
  <si>
    <t>Послуги з поточного ремонту мережі вуличного освітлення по вул. Виноградна в с. Фонтанка, Одеського району Одеської області</t>
  </si>
  <si>
    <t>Послуги з поточного ремонту мережі вуличного освітлення по вул. Соборна в с. Фонтанка, Одеського району Одеської області</t>
  </si>
  <si>
    <t>Послуги з поточного ремонту мережі вуличного освітлення по вул. Марінеску капітана в с. Фонтанка, Одеського району Одеської області</t>
  </si>
  <si>
    <t>Послуги з поточного ремонту та технічного обслуговування зовнішніх мереж електропостачання в с-щі Ліски Одеського району Одеської області (встановлення астрономічних таймерів)</t>
  </si>
  <si>
    <t>послуги з поточного ремонту мережі вуличного освітлення по вул. Пушкіна в с. Фонтанка, Одеського району Одеської області</t>
  </si>
  <si>
    <t>Послуги з поточного ремонту мережі вуличного освітлення міжквартальних проїздів та дитячих майданчиків в районі вул. Центральна 4  в с. Олександрівка, Одеського району Одеської області</t>
  </si>
  <si>
    <t>Поточний ремонт мережі водовідведення та вимощеня  будівлі амбулаторії в селі Крижанівка КОМУНАЛЬНОГО НЕКОМЕРЦІЙНОГО ПІДПРИЄМСТВА «ЦЕНТР ПЕРВИННОЇ МЕДИКО-САНІТАРНОЇ допомоги»  ФОНТАНСЬКОЇ СІЛЬСЬКОЇ РАДИ ОДЕСЬКОГО РАЙОНУ ОДЕСЬКОЇ ОБЛАСТІ розташованої за адресою :Одеська область, Одеський район, с. Крижанівка, вул. Ярошевської, 6уд№ 22</t>
  </si>
  <si>
    <t>Поточний ремонт доріг внутрішньоквартальних проїздів   біля  будинків 4,5,6,7 по вулиці Центральна в с. Олександрівка Одеського району Одеської області  ( в т.ч. виготовлення кошторисної документації та послуги технагляду)</t>
  </si>
  <si>
    <t>Розробка проектно-кошторисної документації з реконструкції лінії ПЛ-10КВ з переносом з периметру забудови комплексу сімейного відпочинку (дітячого майданчика) з елементами благоустрою  прилеглої території за адресою с.Фонтанка провулок Хмельницького Богдана 1/1</t>
  </si>
  <si>
    <t>Додаток № 1 до Програми у редакції 
рішення Фонтанської сільської ради   № 1679- VIIІ від 27.10.2023 року</t>
  </si>
  <si>
    <t>Додаток № 2 до Програми у редакції 
рішення Фонтанської сільської ради  № 1679- VIIІвід  27.10.2023 року</t>
  </si>
  <si>
    <t>Додаток № 3 до Програми у редакції 
рішення Фонтанської сільської ради  № 1679 - VIIІ від 27.10.2023 року</t>
  </si>
</sst>
</file>

<file path=xl/styles.xml><?xml version="1.0" encoding="utf-8"?>
<styleSheet xmlns="http://schemas.openxmlformats.org/spreadsheetml/2006/main">
  <numFmts count="3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"/>
    <numFmt numFmtId="193" formatCode="0.000"/>
    <numFmt numFmtId="194" formatCode="0.0"/>
  </numFmts>
  <fonts count="64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sz val="9"/>
      <name val="Calibri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.5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9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2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9.5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9" fontId="0" fillId="0" borderId="0" applyFont="0" applyFill="0" applyBorder="0" applyAlignment="0" applyProtection="0"/>
    <xf numFmtId="0" fontId="40" fillId="27" borderId="0" applyNumberFormat="0" applyBorder="0" applyAlignment="0" applyProtection="0"/>
    <xf numFmtId="0" fontId="4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28" borderId="6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52" fillId="31" borderId="0" applyNumberFormat="0" applyBorder="0" applyAlignment="0" applyProtection="0"/>
    <xf numFmtId="0" fontId="0" fillId="32" borderId="8" applyNumberFormat="0" applyFont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56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justify" vertical="center" wrapText="1"/>
    </xf>
    <xf numFmtId="0" fontId="58" fillId="33" borderId="10" xfId="0" applyFont="1" applyFill="1" applyBorder="1" applyAlignment="1">
      <alignment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0" fontId="59" fillId="33" borderId="10" xfId="0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justify"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4" fillId="33" borderId="10" xfId="0" applyFont="1" applyFill="1" applyBorder="1" applyAlignment="1">
      <alignment vertical="center" wrapText="1"/>
    </xf>
    <xf numFmtId="0" fontId="60" fillId="33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3" fontId="1" fillId="0" borderId="10" xfId="61" applyNumberFormat="1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3" fontId="1" fillId="0" borderId="10" xfId="0" applyNumberFormat="1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61" fillId="33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horizontal="center" vertical="center" wrapText="1"/>
    </xf>
    <xf numFmtId="3" fontId="2" fillId="0" borderId="17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3" fontId="1" fillId="0" borderId="23" xfId="0" applyNumberFormat="1" applyFont="1" applyFill="1" applyBorder="1" applyAlignment="1">
      <alignment horizontal="center" vertical="center" wrapText="1"/>
    </xf>
    <xf numFmtId="3" fontId="1" fillId="0" borderId="25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3" fontId="2" fillId="0" borderId="15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vertical="center" wrapText="1"/>
    </xf>
    <xf numFmtId="4" fontId="1" fillId="0" borderId="14" xfId="61" applyNumberFormat="1" applyFont="1" applyFill="1" applyBorder="1" applyAlignment="1">
      <alignment horizontal="center" vertical="center" wrapText="1"/>
    </xf>
    <xf numFmtId="4" fontId="1" fillId="0" borderId="10" xfId="61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 vertical="center" wrapText="1"/>
    </xf>
    <xf numFmtId="0" fontId="1" fillId="0" borderId="45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left"/>
    </xf>
    <xf numFmtId="0" fontId="59" fillId="33" borderId="13" xfId="0" applyFont="1" applyFill="1" applyBorder="1" applyAlignment="1">
      <alignment horizontal="center" vertical="center" wrapText="1"/>
    </xf>
    <xf numFmtId="0" fontId="59" fillId="33" borderId="48" xfId="0" applyFont="1" applyFill="1" applyBorder="1" applyAlignment="1">
      <alignment horizontal="center" vertical="center" wrapText="1"/>
    </xf>
    <xf numFmtId="0" fontId="59" fillId="33" borderId="11" xfId="0" applyFont="1" applyFill="1" applyBorder="1" applyAlignment="1">
      <alignment horizontal="center" vertical="center" wrapText="1"/>
    </xf>
    <xf numFmtId="0" fontId="56" fillId="33" borderId="12" xfId="0" applyFont="1" applyFill="1" applyBorder="1" applyAlignment="1">
      <alignment horizontal="center" vertical="center" wrapText="1"/>
    </xf>
    <xf numFmtId="0" fontId="56" fillId="33" borderId="16" xfId="0" applyFont="1" applyFill="1" applyBorder="1" applyAlignment="1">
      <alignment horizontal="center" vertical="center" wrapText="1"/>
    </xf>
    <xf numFmtId="0" fontId="56" fillId="33" borderId="14" xfId="0" applyFont="1" applyFill="1" applyBorder="1" applyAlignment="1">
      <alignment horizontal="center" vertical="center" wrapText="1"/>
    </xf>
    <xf numFmtId="0" fontId="62" fillId="33" borderId="13" xfId="0" applyFont="1" applyFill="1" applyBorder="1" applyAlignment="1">
      <alignment horizontal="center" vertical="center" wrapText="1"/>
    </xf>
    <xf numFmtId="0" fontId="62" fillId="33" borderId="48" xfId="0" applyFont="1" applyFill="1" applyBorder="1" applyAlignment="1">
      <alignment horizontal="center" vertical="center" wrapText="1"/>
    </xf>
    <xf numFmtId="0" fontId="62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justify" vertical="center" wrapText="1"/>
    </xf>
    <xf numFmtId="0" fontId="57" fillId="33" borderId="10" xfId="0" applyFont="1" applyFill="1" applyBorder="1" applyAlignment="1">
      <alignment horizontal="justify" vertical="center" wrapText="1"/>
    </xf>
    <xf numFmtId="0" fontId="58" fillId="33" borderId="10" xfId="0" applyFont="1" applyFill="1" applyBorder="1" applyAlignment="1">
      <alignment horizontal="justify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63" fillId="33" borderId="10" xfId="0" applyFont="1" applyFill="1" applyBorder="1" applyAlignment="1">
      <alignment horizontal="justify" vertical="center" wrapText="1"/>
    </xf>
    <xf numFmtId="0" fontId="58" fillId="33" borderId="10" xfId="0" applyFont="1" applyFill="1" applyBorder="1" applyAlignment="1">
      <alignment vertical="center" wrapText="1"/>
    </xf>
    <xf numFmtId="1" fontId="1" fillId="33" borderId="10" xfId="0" applyNumberFormat="1" applyFont="1" applyFill="1" applyBorder="1" applyAlignment="1">
      <alignment horizontal="center" vertical="center" wrapText="1"/>
    </xf>
    <xf numFmtId="0" fontId="7" fillId="0" borderId="49" xfId="0" applyFont="1" applyBorder="1" applyAlignment="1">
      <alignment horizontal="center"/>
    </xf>
    <xf numFmtId="0" fontId="58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/>
    </xf>
    <xf numFmtId="0" fontId="5" fillId="33" borderId="10" xfId="0" applyFont="1" applyFill="1" applyBorder="1" applyAlignment="1">
      <alignment horizontal="justify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0" fontId="59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4" fillId="33" borderId="10" xfId="0" applyFont="1" applyFill="1" applyBorder="1" applyAlignment="1">
      <alignment horizontal="justify" vertical="center" wrapText="1"/>
    </xf>
    <xf numFmtId="0" fontId="59" fillId="33" borderId="12" xfId="0" applyFont="1" applyFill="1" applyBorder="1" applyAlignment="1">
      <alignment horizontal="center" vertical="center" wrapText="1"/>
    </xf>
    <xf numFmtId="0" fontId="59" fillId="33" borderId="16" xfId="0" applyFont="1" applyFill="1" applyBorder="1" applyAlignment="1">
      <alignment horizontal="center" vertical="center" wrapText="1"/>
    </xf>
    <xf numFmtId="0" fontId="59" fillId="33" borderId="14" xfId="0" applyFont="1" applyFill="1" applyBorder="1" applyAlignment="1">
      <alignment horizontal="center" vertical="center" wrapText="1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143"/>
  <sheetViews>
    <sheetView view="pageBreakPreview" zoomScale="70" zoomScaleNormal="75" zoomScaleSheetLayoutView="70" zoomScalePageLayoutView="0" workbookViewId="0" topLeftCell="A121">
      <selection activeCell="G12" sqref="G12"/>
    </sheetView>
  </sheetViews>
  <sheetFormatPr defaultColWidth="9.140625" defaultRowHeight="12.75"/>
  <cols>
    <col min="1" max="1" width="9.140625" style="26" customWidth="1"/>
    <col min="2" max="2" width="30.140625" style="26" customWidth="1"/>
    <col min="3" max="3" width="7.8515625" style="26" customWidth="1"/>
    <col min="4" max="4" width="59.7109375" style="26" customWidth="1"/>
    <col min="5" max="5" width="12.140625" style="26" customWidth="1"/>
    <col min="6" max="6" width="9.8515625" style="26" customWidth="1"/>
    <col min="7" max="7" width="18.57421875" style="27" customWidth="1"/>
    <col min="8" max="8" width="14.140625" style="26" customWidth="1"/>
    <col min="9" max="9" width="11.8515625" style="26" customWidth="1"/>
    <col min="10" max="10" width="10.8515625" style="26" customWidth="1"/>
    <col min="11" max="11" width="11.421875" style="26" customWidth="1"/>
    <col min="12" max="12" width="11.57421875" style="26" customWidth="1"/>
    <col min="13" max="13" width="20.140625" style="26" customWidth="1"/>
    <col min="14" max="16384" width="9.140625" style="26" customWidth="1"/>
  </cols>
  <sheetData>
    <row r="2" spans="8:13" ht="42" customHeight="1">
      <c r="H2" s="106" t="s">
        <v>205</v>
      </c>
      <c r="I2" s="106"/>
      <c r="J2" s="106"/>
      <c r="K2" s="106"/>
      <c r="L2" s="106"/>
      <c r="M2" s="106"/>
    </row>
    <row r="3" spans="4:12" ht="30.75" customHeight="1">
      <c r="D3" s="105" t="s">
        <v>137</v>
      </c>
      <c r="E3" s="105"/>
      <c r="F3" s="105"/>
      <c r="G3" s="105"/>
      <c r="H3" s="105"/>
      <c r="I3" s="105"/>
      <c r="J3" s="105"/>
      <c r="K3" s="105"/>
      <c r="L3" s="105"/>
    </row>
    <row r="4" ht="13.5" thickBot="1"/>
    <row r="5" spans="1:13" ht="13.5" thickBot="1">
      <c r="A5" s="91" t="s">
        <v>127</v>
      </c>
      <c r="B5" s="91" t="s">
        <v>1</v>
      </c>
      <c r="C5" s="91" t="s">
        <v>128</v>
      </c>
      <c r="D5" s="91" t="s">
        <v>2</v>
      </c>
      <c r="E5" s="91" t="s">
        <v>3</v>
      </c>
      <c r="F5" s="91" t="s">
        <v>4</v>
      </c>
      <c r="G5" s="91" t="s">
        <v>5</v>
      </c>
      <c r="H5" s="91" t="s">
        <v>6</v>
      </c>
      <c r="I5" s="93" t="s">
        <v>7</v>
      </c>
      <c r="J5" s="94"/>
      <c r="K5" s="94"/>
      <c r="L5" s="95"/>
      <c r="M5" s="91" t="s">
        <v>8</v>
      </c>
    </row>
    <row r="6" spans="1:13" ht="12.75">
      <c r="A6" s="99"/>
      <c r="B6" s="99"/>
      <c r="C6" s="99"/>
      <c r="D6" s="99"/>
      <c r="E6" s="99"/>
      <c r="F6" s="99"/>
      <c r="G6" s="99"/>
      <c r="H6" s="99"/>
      <c r="I6" s="91">
        <v>2023</v>
      </c>
      <c r="J6" s="91">
        <v>2024</v>
      </c>
      <c r="K6" s="91">
        <v>2025</v>
      </c>
      <c r="L6" s="91" t="s">
        <v>9</v>
      </c>
      <c r="M6" s="99"/>
    </row>
    <row r="7" spans="1:13" ht="13.5" thickBot="1">
      <c r="A7" s="92"/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</row>
    <row r="8" spans="1:13" ht="51">
      <c r="A8" s="68"/>
      <c r="B8" s="69"/>
      <c r="C8" s="17">
        <v>1</v>
      </c>
      <c r="D8" s="38" t="s">
        <v>11</v>
      </c>
      <c r="E8" s="68"/>
      <c r="F8" s="68"/>
      <c r="G8" s="18" t="s">
        <v>13</v>
      </c>
      <c r="H8" s="68"/>
      <c r="I8" s="17">
        <v>1877950</v>
      </c>
      <c r="J8" s="17"/>
      <c r="K8" s="17"/>
      <c r="L8" s="17">
        <f>I8</f>
        <v>1877950</v>
      </c>
      <c r="M8" s="66"/>
    </row>
    <row r="9" spans="1:13" ht="38.25">
      <c r="A9" s="68"/>
      <c r="B9" s="69"/>
      <c r="C9" s="18">
        <v>2</v>
      </c>
      <c r="D9" s="33" t="s">
        <v>16</v>
      </c>
      <c r="E9" s="68"/>
      <c r="F9" s="68"/>
      <c r="G9" s="18" t="s">
        <v>13</v>
      </c>
      <c r="H9" s="68"/>
      <c r="I9" s="18">
        <v>171802</v>
      </c>
      <c r="J9" s="17"/>
      <c r="K9" s="18"/>
      <c r="L9" s="17">
        <f aca="true" t="shared" si="0" ref="L9:L19">I9</f>
        <v>171802</v>
      </c>
      <c r="M9" s="66"/>
    </row>
    <row r="10" spans="1:13" ht="38.25">
      <c r="A10" s="68"/>
      <c r="B10" s="69"/>
      <c r="C10" s="18">
        <v>3</v>
      </c>
      <c r="D10" s="33" t="s">
        <v>17</v>
      </c>
      <c r="E10" s="68"/>
      <c r="F10" s="68"/>
      <c r="G10" s="18" t="s">
        <v>13</v>
      </c>
      <c r="H10" s="68"/>
      <c r="I10" s="18">
        <v>99000</v>
      </c>
      <c r="J10" s="17"/>
      <c r="K10" s="18"/>
      <c r="L10" s="17">
        <f t="shared" si="0"/>
        <v>99000</v>
      </c>
      <c r="M10" s="66"/>
    </row>
    <row r="11" spans="1:13" ht="51">
      <c r="A11" s="68"/>
      <c r="B11" s="69"/>
      <c r="C11" s="18">
        <v>4</v>
      </c>
      <c r="D11" s="33" t="s">
        <v>18</v>
      </c>
      <c r="E11" s="68"/>
      <c r="F11" s="68"/>
      <c r="G11" s="18" t="s">
        <v>13</v>
      </c>
      <c r="H11" s="68"/>
      <c r="I11" s="18">
        <v>1929700</v>
      </c>
      <c r="J11" s="17"/>
      <c r="K11" s="18"/>
      <c r="L11" s="17">
        <f t="shared" si="0"/>
        <v>1929700</v>
      </c>
      <c r="M11" s="66"/>
    </row>
    <row r="12" spans="1:13" ht="51">
      <c r="A12" s="68"/>
      <c r="B12" s="69"/>
      <c r="C12" s="18">
        <v>5</v>
      </c>
      <c r="D12" s="33" t="s">
        <v>19</v>
      </c>
      <c r="E12" s="68"/>
      <c r="F12" s="68"/>
      <c r="G12" s="18" t="s">
        <v>47</v>
      </c>
      <c r="H12" s="68"/>
      <c r="I12" s="28">
        <v>334000</v>
      </c>
      <c r="J12" s="17"/>
      <c r="K12" s="18"/>
      <c r="L12" s="17">
        <f t="shared" si="0"/>
        <v>334000</v>
      </c>
      <c r="M12" s="66"/>
    </row>
    <row r="13" spans="1:13" ht="38.25">
      <c r="A13" s="68"/>
      <c r="B13" s="69"/>
      <c r="C13" s="18">
        <v>6</v>
      </c>
      <c r="D13" s="33" t="s">
        <v>20</v>
      </c>
      <c r="E13" s="68"/>
      <c r="F13" s="68"/>
      <c r="G13" s="18" t="s">
        <v>47</v>
      </c>
      <c r="H13" s="68"/>
      <c r="I13" s="28">
        <v>329000</v>
      </c>
      <c r="J13" s="17"/>
      <c r="K13" s="18"/>
      <c r="L13" s="17">
        <f t="shared" si="0"/>
        <v>329000</v>
      </c>
      <c r="M13" s="66"/>
    </row>
    <row r="14" spans="1:13" ht="38.25">
      <c r="A14" s="68"/>
      <c r="B14" s="69"/>
      <c r="C14" s="18">
        <v>7</v>
      </c>
      <c r="D14" s="33" t="s">
        <v>21</v>
      </c>
      <c r="E14" s="68"/>
      <c r="F14" s="68"/>
      <c r="G14" s="18" t="s">
        <v>47</v>
      </c>
      <c r="H14" s="68"/>
      <c r="I14" s="28">
        <v>6216000</v>
      </c>
      <c r="J14" s="17"/>
      <c r="K14" s="18"/>
      <c r="L14" s="17">
        <f t="shared" si="0"/>
        <v>6216000</v>
      </c>
      <c r="M14" s="66"/>
    </row>
    <row r="15" spans="1:13" ht="38.25">
      <c r="A15" s="68"/>
      <c r="B15" s="69"/>
      <c r="C15" s="18">
        <v>8</v>
      </c>
      <c r="D15" s="33" t="s">
        <v>22</v>
      </c>
      <c r="E15" s="68"/>
      <c r="F15" s="68"/>
      <c r="G15" s="18" t="s">
        <v>47</v>
      </c>
      <c r="H15" s="68"/>
      <c r="I15" s="18">
        <v>63600</v>
      </c>
      <c r="J15" s="17"/>
      <c r="K15" s="18"/>
      <c r="L15" s="17">
        <f t="shared" si="0"/>
        <v>63600</v>
      </c>
      <c r="M15" s="66"/>
    </row>
    <row r="16" spans="1:13" ht="51">
      <c r="A16" s="68"/>
      <c r="B16" s="69"/>
      <c r="C16" s="18">
        <v>9</v>
      </c>
      <c r="D16" s="14" t="s">
        <v>23</v>
      </c>
      <c r="E16" s="68"/>
      <c r="F16" s="68"/>
      <c r="G16" s="18" t="s">
        <v>47</v>
      </c>
      <c r="H16" s="68"/>
      <c r="I16" s="37">
        <v>3810000</v>
      </c>
      <c r="J16" s="17"/>
      <c r="K16" s="37"/>
      <c r="L16" s="17">
        <f t="shared" si="0"/>
        <v>3810000</v>
      </c>
      <c r="M16" s="66"/>
    </row>
    <row r="17" spans="1:13" ht="38.25">
      <c r="A17" s="68"/>
      <c r="B17" s="69"/>
      <c r="C17" s="18">
        <v>10</v>
      </c>
      <c r="D17" s="41" t="s">
        <v>170</v>
      </c>
      <c r="E17" s="68"/>
      <c r="F17" s="68"/>
      <c r="G17" s="21" t="s">
        <v>48</v>
      </c>
      <c r="H17" s="68"/>
      <c r="I17" s="37">
        <v>1306377</v>
      </c>
      <c r="J17" s="18"/>
      <c r="K17" s="37"/>
      <c r="L17" s="17">
        <f t="shared" si="0"/>
        <v>1306377</v>
      </c>
      <c r="M17" s="66"/>
    </row>
    <row r="18" spans="1:13" ht="51">
      <c r="A18" s="68"/>
      <c r="B18" s="69"/>
      <c r="C18" s="18">
        <v>11</v>
      </c>
      <c r="D18" s="33" t="s">
        <v>113</v>
      </c>
      <c r="E18" s="68"/>
      <c r="F18" s="68"/>
      <c r="G18" s="18" t="s">
        <v>47</v>
      </c>
      <c r="H18" s="68"/>
      <c r="I18" s="18">
        <v>3561628</v>
      </c>
      <c r="J18" s="17"/>
      <c r="K18" s="18"/>
      <c r="L18" s="17">
        <f t="shared" si="0"/>
        <v>3561628</v>
      </c>
      <c r="M18" s="66"/>
    </row>
    <row r="19" spans="1:13" ht="51.75" thickBot="1">
      <c r="A19" s="68"/>
      <c r="B19" s="69"/>
      <c r="C19" s="18">
        <v>12</v>
      </c>
      <c r="D19" s="15" t="s">
        <v>117</v>
      </c>
      <c r="E19" s="68"/>
      <c r="F19" s="68"/>
      <c r="G19" s="18" t="s">
        <v>114</v>
      </c>
      <c r="H19" s="68"/>
      <c r="I19" s="61">
        <v>337000</v>
      </c>
      <c r="J19" s="17"/>
      <c r="K19" s="18"/>
      <c r="L19" s="17">
        <f t="shared" si="0"/>
        <v>337000</v>
      </c>
      <c r="M19" s="66"/>
    </row>
    <row r="20" spans="1:13" ht="13.5" thickBot="1">
      <c r="A20" s="71"/>
      <c r="B20" s="70"/>
      <c r="C20" s="73" t="s">
        <v>50</v>
      </c>
      <c r="D20" s="74"/>
      <c r="E20" s="74"/>
      <c r="F20" s="74"/>
      <c r="G20" s="74"/>
      <c r="H20" s="75"/>
      <c r="I20" s="22">
        <f>SUM(I8:I19)</f>
        <v>20036057</v>
      </c>
      <c r="J20" s="19">
        <f>SUM(J8:J19)</f>
        <v>0</v>
      </c>
      <c r="K20" s="19">
        <f>SUM(K8:K19)</f>
        <v>0</v>
      </c>
      <c r="L20" s="47">
        <f>SUM(L8:L19)</f>
        <v>20036057</v>
      </c>
      <c r="M20" s="67"/>
    </row>
    <row r="21" spans="1:13" ht="153">
      <c r="A21" s="78">
        <v>2</v>
      </c>
      <c r="B21" s="79" t="s">
        <v>24</v>
      </c>
      <c r="C21" s="21">
        <f>C19+1</f>
        <v>13</v>
      </c>
      <c r="D21" s="39" t="s">
        <v>25</v>
      </c>
      <c r="E21" s="68"/>
      <c r="F21" s="76">
        <v>2023</v>
      </c>
      <c r="G21" s="40" t="s">
        <v>48</v>
      </c>
      <c r="H21" s="76" t="s">
        <v>14</v>
      </c>
      <c r="I21" s="40">
        <v>54000</v>
      </c>
      <c r="J21" s="40"/>
      <c r="K21" s="40"/>
      <c r="L21" s="18">
        <f>I21</f>
        <v>54000</v>
      </c>
      <c r="M21" s="72" t="s">
        <v>15</v>
      </c>
    </row>
    <row r="22" spans="1:13" ht="51">
      <c r="A22" s="68"/>
      <c r="B22" s="80"/>
      <c r="C22" s="18">
        <f>C21+1</f>
        <v>14</v>
      </c>
      <c r="D22" s="41" t="s">
        <v>26</v>
      </c>
      <c r="E22" s="68"/>
      <c r="F22" s="68"/>
      <c r="G22" s="18" t="s">
        <v>48</v>
      </c>
      <c r="H22" s="68"/>
      <c r="I22" s="18">
        <v>800000</v>
      </c>
      <c r="J22" s="18"/>
      <c r="K22" s="18"/>
      <c r="L22" s="18">
        <f aca="true" t="shared" si="1" ref="L22:L52">I22</f>
        <v>800000</v>
      </c>
      <c r="M22" s="66"/>
    </row>
    <row r="23" spans="1:13" ht="89.25">
      <c r="A23" s="68"/>
      <c r="B23" s="80"/>
      <c r="C23" s="18">
        <f aca="true" t="shared" si="2" ref="C23:C52">C22+1</f>
        <v>15</v>
      </c>
      <c r="D23" s="33" t="s">
        <v>132</v>
      </c>
      <c r="E23" s="68"/>
      <c r="F23" s="68"/>
      <c r="G23" s="18" t="s">
        <v>49</v>
      </c>
      <c r="H23" s="68"/>
      <c r="I23" s="18">
        <v>2000000</v>
      </c>
      <c r="J23" s="18"/>
      <c r="K23" s="18"/>
      <c r="L23" s="18">
        <f t="shared" si="1"/>
        <v>2000000</v>
      </c>
      <c r="M23" s="66"/>
    </row>
    <row r="24" spans="1:13" ht="89.25">
      <c r="A24" s="68"/>
      <c r="B24" s="80"/>
      <c r="C24" s="18">
        <f t="shared" si="2"/>
        <v>16</v>
      </c>
      <c r="D24" s="33" t="s">
        <v>121</v>
      </c>
      <c r="E24" s="68"/>
      <c r="F24" s="68"/>
      <c r="G24" s="18" t="s">
        <v>49</v>
      </c>
      <c r="H24" s="68"/>
      <c r="I24" s="18">
        <v>2900000</v>
      </c>
      <c r="J24" s="18"/>
      <c r="K24" s="18"/>
      <c r="L24" s="18">
        <f t="shared" si="1"/>
        <v>2900000</v>
      </c>
      <c r="M24" s="66"/>
    </row>
    <row r="25" spans="1:13" ht="51">
      <c r="A25" s="68"/>
      <c r="B25" s="80"/>
      <c r="C25" s="18">
        <f t="shared" si="2"/>
        <v>17</v>
      </c>
      <c r="D25" s="32" t="s">
        <v>141</v>
      </c>
      <c r="E25" s="68"/>
      <c r="F25" s="68"/>
      <c r="G25" s="18" t="s">
        <v>49</v>
      </c>
      <c r="H25" s="68"/>
      <c r="I25" s="18">
        <v>40000</v>
      </c>
      <c r="J25" s="18"/>
      <c r="K25" s="18"/>
      <c r="L25" s="18">
        <f t="shared" si="1"/>
        <v>40000</v>
      </c>
      <c r="M25" s="66"/>
    </row>
    <row r="26" spans="1:13" ht="76.5">
      <c r="A26" s="68"/>
      <c r="B26" s="80"/>
      <c r="C26" s="18">
        <f t="shared" si="2"/>
        <v>18</v>
      </c>
      <c r="D26" s="33" t="s">
        <v>27</v>
      </c>
      <c r="E26" s="68"/>
      <c r="F26" s="68"/>
      <c r="G26" s="18" t="s">
        <v>49</v>
      </c>
      <c r="H26" s="68"/>
      <c r="I26" s="18">
        <v>1327460</v>
      </c>
      <c r="J26" s="18"/>
      <c r="K26" s="18"/>
      <c r="L26" s="18">
        <f t="shared" si="1"/>
        <v>1327460</v>
      </c>
      <c r="M26" s="66"/>
    </row>
    <row r="27" spans="1:13" ht="102">
      <c r="A27" s="68"/>
      <c r="B27" s="80"/>
      <c r="C27" s="18">
        <f t="shared" si="2"/>
        <v>19</v>
      </c>
      <c r="D27" s="41" t="s">
        <v>133</v>
      </c>
      <c r="E27" s="68"/>
      <c r="F27" s="68"/>
      <c r="G27" s="18" t="s">
        <v>49</v>
      </c>
      <c r="H27" s="68"/>
      <c r="I27" s="18">
        <v>1500000</v>
      </c>
      <c r="J27" s="18"/>
      <c r="K27" s="18"/>
      <c r="L27" s="18">
        <f t="shared" si="1"/>
        <v>1500000</v>
      </c>
      <c r="M27" s="66"/>
    </row>
    <row r="28" spans="1:13" ht="51">
      <c r="A28" s="68"/>
      <c r="B28" s="80"/>
      <c r="C28" s="18">
        <f t="shared" si="2"/>
        <v>20</v>
      </c>
      <c r="D28" s="14" t="s">
        <v>28</v>
      </c>
      <c r="E28" s="68"/>
      <c r="F28" s="68"/>
      <c r="G28" s="37" t="s">
        <v>48</v>
      </c>
      <c r="H28" s="68"/>
      <c r="I28" s="37">
        <v>1500000</v>
      </c>
      <c r="J28" s="18"/>
      <c r="K28" s="37"/>
      <c r="L28" s="18">
        <f t="shared" si="1"/>
        <v>1500000</v>
      </c>
      <c r="M28" s="66"/>
    </row>
    <row r="29" spans="1:13" ht="25.5">
      <c r="A29" s="68"/>
      <c r="B29" s="80"/>
      <c r="C29" s="18">
        <f t="shared" si="2"/>
        <v>21</v>
      </c>
      <c r="D29" s="33" t="s">
        <v>29</v>
      </c>
      <c r="E29" s="68"/>
      <c r="F29" s="68"/>
      <c r="G29" s="18" t="s">
        <v>30</v>
      </c>
      <c r="H29" s="68"/>
      <c r="I29" s="18">
        <v>480000</v>
      </c>
      <c r="J29" s="18"/>
      <c r="K29" s="18"/>
      <c r="L29" s="18">
        <f t="shared" si="1"/>
        <v>480000</v>
      </c>
      <c r="M29" s="66"/>
    </row>
    <row r="30" spans="1:13" ht="25.5">
      <c r="A30" s="68"/>
      <c r="B30" s="80"/>
      <c r="C30" s="18">
        <f t="shared" si="2"/>
        <v>22</v>
      </c>
      <c r="D30" s="33" t="s">
        <v>31</v>
      </c>
      <c r="E30" s="68"/>
      <c r="F30" s="68"/>
      <c r="G30" s="18" t="s">
        <v>30</v>
      </c>
      <c r="H30" s="68"/>
      <c r="I30" s="18">
        <v>320000</v>
      </c>
      <c r="J30" s="18"/>
      <c r="K30" s="18"/>
      <c r="L30" s="18">
        <f t="shared" si="1"/>
        <v>320000</v>
      </c>
      <c r="M30" s="66"/>
    </row>
    <row r="31" spans="1:13" ht="63.75">
      <c r="A31" s="68"/>
      <c r="B31" s="80"/>
      <c r="C31" s="18">
        <f t="shared" si="2"/>
        <v>23</v>
      </c>
      <c r="D31" s="33" t="s">
        <v>32</v>
      </c>
      <c r="E31" s="68"/>
      <c r="F31" s="68"/>
      <c r="G31" s="18" t="s">
        <v>47</v>
      </c>
      <c r="H31" s="68"/>
      <c r="I31" s="18">
        <v>557289</v>
      </c>
      <c r="J31" s="18"/>
      <c r="K31" s="18"/>
      <c r="L31" s="18">
        <f t="shared" si="1"/>
        <v>557289</v>
      </c>
      <c r="M31" s="66"/>
    </row>
    <row r="32" spans="1:13" ht="51">
      <c r="A32" s="68"/>
      <c r="B32" s="80"/>
      <c r="C32" s="18">
        <f t="shared" si="2"/>
        <v>24</v>
      </c>
      <c r="D32" s="33" t="s">
        <v>46</v>
      </c>
      <c r="E32" s="68"/>
      <c r="F32" s="68"/>
      <c r="G32" s="18" t="s">
        <v>49</v>
      </c>
      <c r="H32" s="68"/>
      <c r="I32" s="18">
        <v>148500</v>
      </c>
      <c r="J32" s="18"/>
      <c r="K32" s="18"/>
      <c r="L32" s="18">
        <f t="shared" si="1"/>
        <v>148500</v>
      </c>
      <c r="M32" s="66"/>
    </row>
    <row r="33" spans="1:13" ht="51">
      <c r="A33" s="68"/>
      <c r="B33" s="80"/>
      <c r="C33" s="18">
        <f t="shared" si="2"/>
        <v>25</v>
      </c>
      <c r="D33" s="33" t="s">
        <v>33</v>
      </c>
      <c r="E33" s="68"/>
      <c r="F33" s="68"/>
      <c r="G33" s="18" t="s">
        <v>47</v>
      </c>
      <c r="H33" s="68"/>
      <c r="I33" s="18">
        <v>7022711</v>
      </c>
      <c r="J33" s="18"/>
      <c r="K33" s="18"/>
      <c r="L33" s="18">
        <f t="shared" si="1"/>
        <v>7022711</v>
      </c>
      <c r="M33" s="66"/>
    </row>
    <row r="34" spans="1:13" ht="51">
      <c r="A34" s="68"/>
      <c r="B34" s="80"/>
      <c r="C34" s="18">
        <f t="shared" si="2"/>
        <v>26</v>
      </c>
      <c r="D34" s="41" t="s">
        <v>120</v>
      </c>
      <c r="E34" s="68"/>
      <c r="F34" s="68"/>
      <c r="G34" s="18" t="s">
        <v>47</v>
      </c>
      <c r="H34" s="68"/>
      <c r="I34" s="37">
        <v>2850000</v>
      </c>
      <c r="J34" s="18"/>
      <c r="K34" s="18"/>
      <c r="L34" s="18">
        <f t="shared" si="1"/>
        <v>2850000</v>
      </c>
      <c r="M34" s="66"/>
    </row>
    <row r="35" spans="1:13" ht="51">
      <c r="A35" s="68"/>
      <c r="B35" s="80"/>
      <c r="C35" s="18">
        <f t="shared" si="2"/>
        <v>27</v>
      </c>
      <c r="D35" s="41" t="s">
        <v>118</v>
      </c>
      <c r="E35" s="68"/>
      <c r="F35" s="68"/>
      <c r="G35" s="18" t="s">
        <v>47</v>
      </c>
      <c r="H35" s="68"/>
      <c r="I35" s="18">
        <v>150000</v>
      </c>
      <c r="J35" s="18"/>
      <c r="K35" s="18"/>
      <c r="L35" s="18">
        <f t="shared" si="1"/>
        <v>150000</v>
      </c>
      <c r="M35" s="66"/>
    </row>
    <row r="36" spans="1:13" ht="51">
      <c r="A36" s="68"/>
      <c r="B36" s="80"/>
      <c r="C36" s="18">
        <f t="shared" si="2"/>
        <v>28</v>
      </c>
      <c r="D36" s="41" t="s">
        <v>119</v>
      </c>
      <c r="E36" s="68"/>
      <c r="F36" s="68"/>
      <c r="G36" s="18" t="s">
        <v>51</v>
      </c>
      <c r="H36" s="68"/>
      <c r="I36" s="18">
        <v>269974</v>
      </c>
      <c r="J36" s="18"/>
      <c r="K36" s="18"/>
      <c r="L36" s="18">
        <f t="shared" si="1"/>
        <v>269974</v>
      </c>
      <c r="M36" s="66"/>
    </row>
    <row r="37" spans="1:13" ht="38.25">
      <c r="A37" s="68"/>
      <c r="B37" s="80"/>
      <c r="C37" s="18">
        <f t="shared" si="2"/>
        <v>29</v>
      </c>
      <c r="D37" s="41" t="s">
        <v>122</v>
      </c>
      <c r="E37" s="68"/>
      <c r="F37" s="68"/>
      <c r="G37" s="18" t="s">
        <v>47</v>
      </c>
      <c r="H37" s="68"/>
      <c r="I37" s="18">
        <v>200000</v>
      </c>
      <c r="J37" s="18"/>
      <c r="K37" s="18"/>
      <c r="L37" s="18">
        <f t="shared" si="1"/>
        <v>200000</v>
      </c>
      <c r="M37" s="66"/>
    </row>
    <row r="38" spans="1:13" ht="51">
      <c r="A38" s="68"/>
      <c r="B38" s="80"/>
      <c r="C38" s="18">
        <f t="shared" si="2"/>
        <v>30</v>
      </c>
      <c r="D38" s="41" t="s">
        <v>123</v>
      </c>
      <c r="E38" s="68"/>
      <c r="F38" s="68"/>
      <c r="G38" s="18" t="s">
        <v>51</v>
      </c>
      <c r="H38" s="71"/>
      <c r="I38" s="18">
        <v>80000</v>
      </c>
      <c r="J38" s="18"/>
      <c r="K38" s="18"/>
      <c r="L38" s="18">
        <f t="shared" si="1"/>
        <v>80000</v>
      </c>
      <c r="M38" s="66"/>
    </row>
    <row r="39" spans="1:13" ht="38.25">
      <c r="A39" s="68"/>
      <c r="B39" s="80"/>
      <c r="C39" s="18">
        <f t="shared" si="2"/>
        <v>31</v>
      </c>
      <c r="D39" s="33" t="s">
        <v>142</v>
      </c>
      <c r="E39" s="68"/>
      <c r="F39" s="68"/>
      <c r="G39" s="17" t="s">
        <v>49</v>
      </c>
      <c r="H39" s="68"/>
      <c r="I39" s="18">
        <v>1570000</v>
      </c>
      <c r="J39" s="18"/>
      <c r="K39" s="18"/>
      <c r="L39" s="18">
        <f t="shared" si="1"/>
        <v>1570000</v>
      </c>
      <c r="M39" s="66"/>
    </row>
    <row r="40" spans="1:13" ht="38.25">
      <c r="A40" s="68"/>
      <c r="B40" s="80"/>
      <c r="C40" s="18">
        <f t="shared" si="2"/>
        <v>32</v>
      </c>
      <c r="D40" s="33" t="s">
        <v>39</v>
      </c>
      <c r="E40" s="68"/>
      <c r="F40" s="68"/>
      <c r="G40" s="18" t="s">
        <v>47</v>
      </c>
      <c r="H40" s="68"/>
      <c r="I40" s="18">
        <v>50000</v>
      </c>
      <c r="J40" s="21"/>
      <c r="K40" s="42"/>
      <c r="L40" s="18">
        <f t="shared" si="1"/>
        <v>50000</v>
      </c>
      <c r="M40" s="66"/>
    </row>
    <row r="41" spans="1:13" ht="51">
      <c r="A41" s="68"/>
      <c r="B41" s="80"/>
      <c r="C41" s="18">
        <f t="shared" si="2"/>
        <v>33</v>
      </c>
      <c r="D41" s="58" t="s">
        <v>171</v>
      </c>
      <c r="E41" s="68"/>
      <c r="F41" s="68"/>
      <c r="G41" s="18" t="s">
        <v>13</v>
      </c>
      <c r="H41" s="68"/>
      <c r="I41" s="18">
        <v>1300000</v>
      </c>
      <c r="J41" s="18"/>
      <c r="K41" s="18"/>
      <c r="L41" s="18">
        <f t="shared" si="1"/>
        <v>1300000</v>
      </c>
      <c r="M41" s="66"/>
    </row>
    <row r="42" spans="1:13" ht="38.25">
      <c r="A42" s="68"/>
      <c r="B42" s="80"/>
      <c r="C42" s="18">
        <f t="shared" si="2"/>
        <v>34</v>
      </c>
      <c r="D42" s="55" t="s">
        <v>172</v>
      </c>
      <c r="E42" s="68"/>
      <c r="F42" s="68"/>
      <c r="G42" s="18" t="s">
        <v>47</v>
      </c>
      <c r="H42" s="68"/>
      <c r="I42" s="18">
        <v>844278</v>
      </c>
      <c r="J42" s="18"/>
      <c r="K42" s="18"/>
      <c r="L42" s="18">
        <f t="shared" si="1"/>
        <v>844278</v>
      </c>
      <c r="M42" s="66"/>
    </row>
    <row r="43" spans="1:13" ht="102">
      <c r="A43" s="68"/>
      <c r="B43" s="80"/>
      <c r="C43" s="18">
        <f t="shared" si="2"/>
        <v>35</v>
      </c>
      <c r="D43" s="54" t="s">
        <v>177</v>
      </c>
      <c r="E43" s="68"/>
      <c r="F43" s="68"/>
      <c r="G43" s="37" t="s">
        <v>49</v>
      </c>
      <c r="H43" s="68"/>
      <c r="I43" s="18">
        <v>4132305</v>
      </c>
      <c r="J43" s="18"/>
      <c r="K43" s="18"/>
      <c r="L43" s="18">
        <f t="shared" si="1"/>
        <v>4132305</v>
      </c>
      <c r="M43" s="66"/>
    </row>
    <row r="44" spans="1:13" ht="38.25">
      <c r="A44" s="68"/>
      <c r="B44" s="80"/>
      <c r="C44" s="18">
        <f t="shared" si="2"/>
        <v>36</v>
      </c>
      <c r="D44" s="41" t="s">
        <v>184</v>
      </c>
      <c r="E44" s="68"/>
      <c r="F44" s="68"/>
      <c r="G44" s="37" t="s">
        <v>49</v>
      </c>
      <c r="H44" s="68"/>
      <c r="I44" s="18">
        <v>345000</v>
      </c>
      <c r="J44" s="37"/>
      <c r="K44" s="52"/>
      <c r="L44" s="18">
        <f t="shared" si="1"/>
        <v>345000</v>
      </c>
      <c r="M44" s="66"/>
    </row>
    <row r="45" spans="1:13" ht="38.25">
      <c r="A45" s="68"/>
      <c r="B45" s="80"/>
      <c r="C45" s="18">
        <f t="shared" si="2"/>
        <v>37</v>
      </c>
      <c r="D45" s="33" t="s">
        <v>185</v>
      </c>
      <c r="E45" s="68"/>
      <c r="F45" s="68"/>
      <c r="G45" s="37" t="s">
        <v>49</v>
      </c>
      <c r="H45" s="68"/>
      <c r="I45" s="18">
        <v>800000</v>
      </c>
      <c r="J45" s="37"/>
      <c r="K45" s="52"/>
      <c r="L45" s="18">
        <f t="shared" si="1"/>
        <v>800000</v>
      </c>
      <c r="M45" s="66"/>
    </row>
    <row r="46" spans="1:13" ht="63.75">
      <c r="A46" s="68"/>
      <c r="B46" s="80"/>
      <c r="C46" s="18">
        <f t="shared" si="2"/>
        <v>38</v>
      </c>
      <c r="D46" s="65" t="s">
        <v>186</v>
      </c>
      <c r="E46" s="68"/>
      <c r="F46" s="68"/>
      <c r="G46" s="37" t="s">
        <v>49</v>
      </c>
      <c r="H46" s="68"/>
      <c r="I46" s="18">
        <v>1000000</v>
      </c>
      <c r="J46" s="37"/>
      <c r="K46" s="52"/>
      <c r="L46" s="18">
        <f t="shared" si="1"/>
        <v>1000000</v>
      </c>
      <c r="M46" s="66"/>
    </row>
    <row r="47" spans="1:13" ht="51">
      <c r="A47" s="68"/>
      <c r="B47" s="80"/>
      <c r="C47" s="18">
        <f t="shared" si="2"/>
        <v>39</v>
      </c>
      <c r="D47" s="65" t="s">
        <v>203</v>
      </c>
      <c r="E47" s="68"/>
      <c r="F47" s="68"/>
      <c r="G47" s="37" t="s">
        <v>49</v>
      </c>
      <c r="H47" s="68"/>
      <c r="I47" s="18">
        <v>800000</v>
      </c>
      <c r="J47" s="37"/>
      <c r="K47" s="52"/>
      <c r="L47" s="18">
        <f t="shared" si="1"/>
        <v>800000</v>
      </c>
      <c r="M47" s="66"/>
    </row>
    <row r="48" spans="1:13" ht="102">
      <c r="A48" s="68"/>
      <c r="B48" s="80"/>
      <c r="C48" s="18">
        <f t="shared" si="2"/>
        <v>40</v>
      </c>
      <c r="D48" s="33" t="s">
        <v>187</v>
      </c>
      <c r="E48" s="68"/>
      <c r="F48" s="68"/>
      <c r="G48" s="37" t="s">
        <v>49</v>
      </c>
      <c r="H48" s="68"/>
      <c r="I48" s="18">
        <v>1000000</v>
      </c>
      <c r="J48" s="37"/>
      <c r="K48" s="52"/>
      <c r="L48" s="18">
        <f t="shared" si="1"/>
        <v>1000000</v>
      </c>
      <c r="M48" s="66"/>
    </row>
    <row r="49" spans="1:13" ht="38.25">
      <c r="A49" s="68"/>
      <c r="B49" s="80"/>
      <c r="C49" s="18">
        <f t="shared" si="2"/>
        <v>41</v>
      </c>
      <c r="D49" s="33" t="s">
        <v>183</v>
      </c>
      <c r="E49" s="68"/>
      <c r="F49" s="68"/>
      <c r="G49" s="18" t="s">
        <v>47</v>
      </c>
      <c r="H49" s="68"/>
      <c r="I49" s="18">
        <v>10000</v>
      </c>
      <c r="J49" s="37"/>
      <c r="K49" s="37"/>
      <c r="L49" s="18">
        <f t="shared" si="1"/>
        <v>10000</v>
      </c>
      <c r="M49" s="66"/>
    </row>
    <row r="50" spans="1:13" ht="51">
      <c r="A50" s="68"/>
      <c r="B50" s="80"/>
      <c r="C50" s="18">
        <f t="shared" si="2"/>
        <v>42</v>
      </c>
      <c r="D50" s="33" t="s">
        <v>180</v>
      </c>
      <c r="E50" s="68"/>
      <c r="F50" s="68"/>
      <c r="G50" s="37" t="s">
        <v>49</v>
      </c>
      <c r="H50" s="68"/>
      <c r="I50" s="18">
        <v>50000</v>
      </c>
      <c r="J50" s="37"/>
      <c r="K50" s="37"/>
      <c r="L50" s="18">
        <f t="shared" si="1"/>
        <v>50000</v>
      </c>
      <c r="M50" s="66"/>
    </row>
    <row r="51" spans="1:13" ht="38.25">
      <c r="A51" s="68"/>
      <c r="B51" s="80"/>
      <c r="C51" s="18">
        <f t="shared" si="2"/>
        <v>43</v>
      </c>
      <c r="D51" s="33" t="s">
        <v>173</v>
      </c>
      <c r="E51" s="68"/>
      <c r="F51" s="68"/>
      <c r="G51" s="18" t="s">
        <v>47</v>
      </c>
      <c r="H51" s="68"/>
      <c r="I51" s="18">
        <v>150000</v>
      </c>
      <c r="J51" s="37"/>
      <c r="K51" s="37"/>
      <c r="L51" s="18">
        <f t="shared" si="1"/>
        <v>150000</v>
      </c>
      <c r="M51" s="66"/>
    </row>
    <row r="52" spans="1:13" ht="64.5" thickBot="1">
      <c r="A52" s="68"/>
      <c r="B52" s="80"/>
      <c r="C52" s="18">
        <f t="shared" si="2"/>
        <v>44</v>
      </c>
      <c r="D52" s="32" t="s">
        <v>130</v>
      </c>
      <c r="E52" s="68"/>
      <c r="F52" s="77"/>
      <c r="G52" s="17" t="s">
        <v>49</v>
      </c>
      <c r="H52" s="68"/>
      <c r="I52" s="20">
        <v>500000</v>
      </c>
      <c r="J52" s="29"/>
      <c r="K52" s="37"/>
      <c r="L52" s="18">
        <f t="shared" si="1"/>
        <v>500000</v>
      </c>
      <c r="M52" s="66"/>
    </row>
    <row r="53" spans="1:13" ht="13.5" thickBot="1">
      <c r="A53" s="71"/>
      <c r="B53" s="70"/>
      <c r="C53" s="73" t="s">
        <v>50</v>
      </c>
      <c r="D53" s="74"/>
      <c r="E53" s="74"/>
      <c r="F53" s="74"/>
      <c r="G53" s="74"/>
      <c r="H53" s="75"/>
      <c r="I53" s="22">
        <f>SUM(I21:I52)</f>
        <v>34751517</v>
      </c>
      <c r="J53" s="19">
        <f>SUM(J21:J52)</f>
        <v>0</v>
      </c>
      <c r="K53" s="19">
        <f>SUM(K21:K52)</f>
        <v>0</v>
      </c>
      <c r="L53" s="57">
        <f>SUM(L21:L52)</f>
        <v>34751517</v>
      </c>
      <c r="M53" s="67"/>
    </row>
    <row r="54" spans="1:13" ht="38.25">
      <c r="A54" s="78">
        <v>3</v>
      </c>
      <c r="B54" s="79" t="s">
        <v>35</v>
      </c>
      <c r="C54" s="17">
        <f>C52+1</f>
        <v>45</v>
      </c>
      <c r="D54" s="38" t="s">
        <v>36</v>
      </c>
      <c r="E54" s="68"/>
      <c r="F54" s="68" t="s">
        <v>12</v>
      </c>
      <c r="G54" s="21" t="s">
        <v>49</v>
      </c>
      <c r="H54" s="76" t="s">
        <v>14</v>
      </c>
      <c r="I54" s="17">
        <v>380000</v>
      </c>
      <c r="J54" s="17"/>
      <c r="K54" s="17"/>
      <c r="L54" s="17">
        <f>I54</f>
        <v>380000</v>
      </c>
      <c r="M54" s="72" t="s">
        <v>15</v>
      </c>
    </row>
    <row r="55" spans="1:13" ht="63.75">
      <c r="A55" s="68"/>
      <c r="B55" s="80"/>
      <c r="C55" s="17"/>
      <c r="D55" s="64" t="s">
        <v>204</v>
      </c>
      <c r="E55" s="68"/>
      <c r="F55" s="68"/>
      <c r="G55" s="18" t="s">
        <v>47</v>
      </c>
      <c r="H55" s="68"/>
      <c r="I55" s="17">
        <v>100000</v>
      </c>
      <c r="J55" s="17"/>
      <c r="K55" s="17"/>
      <c r="L55" s="17">
        <f>I55</f>
        <v>100000</v>
      </c>
      <c r="M55" s="66"/>
    </row>
    <row r="56" spans="1:13" ht="89.25">
      <c r="A56" s="68"/>
      <c r="B56" s="80"/>
      <c r="C56" s="18">
        <f>C54+1</f>
        <v>46</v>
      </c>
      <c r="D56" s="14" t="s">
        <v>134</v>
      </c>
      <c r="E56" s="68"/>
      <c r="F56" s="68"/>
      <c r="G56" s="37" t="s">
        <v>49</v>
      </c>
      <c r="H56" s="68"/>
      <c r="I56" s="18">
        <v>170000</v>
      </c>
      <c r="J56" s="17"/>
      <c r="K56" s="18"/>
      <c r="L56" s="17">
        <f aca="true" t="shared" si="3" ref="L56:L64">I56</f>
        <v>170000</v>
      </c>
      <c r="M56" s="66"/>
    </row>
    <row r="57" spans="1:13" ht="89.25">
      <c r="A57" s="68"/>
      <c r="B57" s="80"/>
      <c r="C57" s="18">
        <v>42</v>
      </c>
      <c r="D57" s="41" t="s">
        <v>178</v>
      </c>
      <c r="E57" s="68"/>
      <c r="F57" s="68"/>
      <c r="G57" s="37" t="s">
        <v>49</v>
      </c>
      <c r="H57" s="68"/>
      <c r="I57" s="18">
        <v>100000</v>
      </c>
      <c r="J57" s="18"/>
      <c r="K57" s="18"/>
      <c r="L57" s="17">
        <f t="shared" si="3"/>
        <v>100000</v>
      </c>
      <c r="M57" s="66"/>
    </row>
    <row r="58" spans="1:13" ht="51">
      <c r="A58" s="68"/>
      <c r="B58" s="80"/>
      <c r="C58" s="18">
        <v>43</v>
      </c>
      <c r="D58" s="33" t="s">
        <v>37</v>
      </c>
      <c r="E58" s="68"/>
      <c r="F58" s="68"/>
      <c r="G58" s="37" t="s">
        <v>47</v>
      </c>
      <c r="H58" s="68"/>
      <c r="I58" s="18">
        <v>120000</v>
      </c>
      <c r="J58" s="17"/>
      <c r="K58" s="18"/>
      <c r="L58" s="17">
        <f t="shared" si="3"/>
        <v>120000</v>
      </c>
      <c r="M58" s="66"/>
    </row>
    <row r="59" spans="1:13" ht="76.5">
      <c r="A59" s="68"/>
      <c r="B59" s="80"/>
      <c r="C59" s="18">
        <v>44</v>
      </c>
      <c r="D59" s="33" t="s">
        <v>202</v>
      </c>
      <c r="E59" s="68"/>
      <c r="F59" s="68"/>
      <c r="G59" s="37" t="s">
        <v>49</v>
      </c>
      <c r="H59" s="68"/>
      <c r="I59" s="18">
        <v>928071</v>
      </c>
      <c r="J59" s="18"/>
      <c r="K59" s="18"/>
      <c r="L59" s="17">
        <f t="shared" si="3"/>
        <v>928071</v>
      </c>
      <c r="M59" s="66"/>
    </row>
    <row r="60" spans="1:13" ht="63.75">
      <c r="A60" s="68"/>
      <c r="B60" s="80"/>
      <c r="C60" s="18">
        <v>45</v>
      </c>
      <c r="D60" s="33" t="s">
        <v>139</v>
      </c>
      <c r="E60" s="68"/>
      <c r="F60" s="68"/>
      <c r="G60" s="37" t="s">
        <v>114</v>
      </c>
      <c r="H60" s="68"/>
      <c r="I60" s="37">
        <v>0</v>
      </c>
      <c r="J60" s="37"/>
      <c r="K60" s="37"/>
      <c r="L60" s="17">
        <f t="shared" si="3"/>
        <v>0</v>
      </c>
      <c r="M60" s="66"/>
    </row>
    <row r="61" spans="1:13" ht="63.75">
      <c r="A61" s="68"/>
      <c r="B61" s="80"/>
      <c r="C61" s="18">
        <v>46</v>
      </c>
      <c r="D61" s="54" t="s">
        <v>174</v>
      </c>
      <c r="E61" s="68"/>
      <c r="F61" s="68"/>
      <c r="G61" s="37" t="s">
        <v>114</v>
      </c>
      <c r="H61" s="68"/>
      <c r="I61" s="37">
        <v>800000</v>
      </c>
      <c r="J61" s="37"/>
      <c r="K61" s="37"/>
      <c r="L61" s="17">
        <f t="shared" si="3"/>
        <v>800000</v>
      </c>
      <c r="M61" s="66"/>
    </row>
    <row r="62" spans="1:13" ht="38.25">
      <c r="A62" s="68"/>
      <c r="B62" s="80"/>
      <c r="C62" s="18">
        <v>47</v>
      </c>
      <c r="D62" s="55" t="s">
        <v>175</v>
      </c>
      <c r="E62" s="68"/>
      <c r="F62" s="68"/>
      <c r="G62" s="37" t="s">
        <v>114</v>
      </c>
      <c r="H62" s="68"/>
      <c r="I62" s="37">
        <v>0</v>
      </c>
      <c r="J62" s="37"/>
      <c r="K62" s="37"/>
      <c r="L62" s="17">
        <f t="shared" si="3"/>
        <v>0</v>
      </c>
      <c r="M62" s="66"/>
    </row>
    <row r="63" spans="1:13" ht="38.25">
      <c r="A63" s="68"/>
      <c r="B63" s="80"/>
      <c r="C63" s="18">
        <v>48</v>
      </c>
      <c r="D63" s="55" t="s">
        <v>176</v>
      </c>
      <c r="E63" s="68"/>
      <c r="F63" s="68"/>
      <c r="G63" s="37" t="s">
        <v>114</v>
      </c>
      <c r="H63" s="68"/>
      <c r="I63" s="37">
        <v>0</v>
      </c>
      <c r="J63" s="37"/>
      <c r="K63" s="37"/>
      <c r="L63" s="17">
        <f t="shared" si="3"/>
        <v>0</v>
      </c>
      <c r="M63" s="66"/>
    </row>
    <row r="64" spans="1:13" ht="77.25" thickBot="1">
      <c r="A64" s="68"/>
      <c r="B64" s="80"/>
      <c r="C64" s="18">
        <v>49</v>
      </c>
      <c r="D64" s="14" t="s">
        <v>131</v>
      </c>
      <c r="E64" s="68"/>
      <c r="F64" s="68"/>
      <c r="G64" s="37" t="s">
        <v>13</v>
      </c>
      <c r="H64" s="77"/>
      <c r="I64" s="37">
        <v>80000</v>
      </c>
      <c r="J64" s="37"/>
      <c r="K64" s="37"/>
      <c r="L64" s="17">
        <f t="shared" si="3"/>
        <v>80000</v>
      </c>
      <c r="M64" s="66"/>
    </row>
    <row r="65" spans="1:13" ht="13.5" thickBot="1">
      <c r="A65" s="68"/>
      <c r="B65" s="69"/>
      <c r="C65" s="83" t="s">
        <v>50</v>
      </c>
      <c r="D65" s="84"/>
      <c r="E65" s="84"/>
      <c r="F65" s="84"/>
      <c r="G65" s="84"/>
      <c r="H65" s="85"/>
      <c r="I65" s="46">
        <f>SUM(I54:I64)</f>
        <v>2678071</v>
      </c>
      <c r="J65" s="47">
        <f>SUM(J54:J64)</f>
        <v>0</v>
      </c>
      <c r="K65" s="47">
        <f>SUM(K54:K64)</f>
        <v>0</v>
      </c>
      <c r="L65" s="47">
        <f>SUM(L54:L64)</f>
        <v>2678071</v>
      </c>
      <c r="M65" s="66"/>
    </row>
    <row r="66" spans="1:13" ht="38.25">
      <c r="A66" s="100">
        <v>4</v>
      </c>
      <c r="B66" s="103" t="s">
        <v>38</v>
      </c>
      <c r="C66" s="48">
        <f>C64+1</f>
        <v>50</v>
      </c>
      <c r="D66" s="49" t="s">
        <v>129</v>
      </c>
      <c r="E66" s="72"/>
      <c r="F66" s="86"/>
      <c r="G66" s="48" t="s">
        <v>51</v>
      </c>
      <c r="H66" s="76" t="s">
        <v>14</v>
      </c>
      <c r="I66" s="50">
        <v>72600</v>
      </c>
      <c r="J66" s="48"/>
      <c r="K66" s="48"/>
      <c r="L66" s="51">
        <f>I66</f>
        <v>72600</v>
      </c>
      <c r="M66" s="91"/>
    </row>
    <row r="67" spans="1:13" ht="25.5" customHeight="1">
      <c r="A67" s="101"/>
      <c r="B67" s="80"/>
      <c r="C67" s="17">
        <v>51</v>
      </c>
      <c r="D67" s="33" t="s">
        <v>126</v>
      </c>
      <c r="E67" s="66"/>
      <c r="F67" s="87"/>
      <c r="G67" s="18" t="s">
        <v>48</v>
      </c>
      <c r="H67" s="68"/>
      <c r="I67" s="28">
        <v>650000</v>
      </c>
      <c r="J67" s="28"/>
      <c r="K67" s="18"/>
      <c r="L67" s="43">
        <f>I67</f>
        <v>650000</v>
      </c>
      <c r="M67" s="99"/>
    </row>
    <row r="68" spans="1:13" ht="51.75" thickBot="1">
      <c r="A68" s="101"/>
      <c r="B68" s="69"/>
      <c r="C68" s="18">
        <v>52</v>
      </c>
      <c r="D68" s="14" t="s">
        <v>34</v>
      </c>
      <c r="E68" s="67"/>
      <c r="F68" s="87"/>
      <c r="G68" s="17" t="s">
        <v>51</v>
      </c>
      <c r="H68" s="77"/>
      <c r="I68" s="29">
        <v>72100</v>
      </c>
      <c r="J68" s="37"/>
      <c r="K68" s="37"/>
      <c r="L68" s="44">
        <f>I68</f>
        <v>72100</v>
      </c>
      <c r="M68" s="99"/>
    </row>
    <row r="69" spans="1:13" ht="13.5" thickBot="1">
      <c r="A69" s="102"/>
      <c r="B69" s="104"/>
      <c r="C69" s="81" t="s">
        <v>50</v>
      </c>
      <c r="D69" s="74"/>
      <c r="E69" s="74"/>
      <c r="F69" s="82"/>
      <c r="G69" s="74"/>
      <c r="H69" s="75"/>
      <c r="I69" s="45">
        <f>SUM(I66:I68)</f>
        <v>794700</v>
      </c>
      <c r="J69" s="45">
        <f>SUM(J66:J68)</f>
        <v>0</v>
      </c>
      <c r="K69" s="45">
        <f>SUM(K66:K68)</f>
        <v>0</v>
      </c>
      <c r="L69" s="45">
        <f>SUM(L66:L68)</f>
        <v>794700</v>
      </c>
      <c r="M69" s="92"/>
    </row>
    <row r="70" spans="1:13" ht="38.25">
      <c r="A70" s="68">
        <v>5</v>
      </c>
      <c r="B70" s="80" t="s">
        <v>40</v>
      </c>
      <c r="C70" s="17">
        <f>C68+1</f>
        <v>53</v>
      </c>
      <c r="D70" s="38" t="s">
        <v>41</v>
      </c>
      <c r="E70" s="68"/>
      <c r="F70" s="68" t="s">
        <v>12</v>
      </c>
      <c r="G70" s="21" t="s">
        <v>48</v>
      </c>
      <c r="H70" s="68" t="s">
        <v>14</v>
      </c>
      <c r="I70" s="17">
        <v>90000</v>
      </c>
      <c r="J70" s="17"/>
      <c r="K70" s="17"/>
      <c r="L70" s="17">
        <f>I70</f>
        <v>90000</v>
      </c>
      <c r="M70" s="88" t="s">
        <v>15</v>
      </c>
    </row>
    <row r="71" spans="1:13" ht="38.25">
      <c r="A71" s="68"/>
      <c r="B71" s="80"/>
      <c r="C71" s="18">
        <f>C70+1</f>
        <v>54</v>
      </c>
      <c r="D71" s="14" t="s">
        <v>42</v>
      </c>
      <c r="E71" s="68"/>
      <c r="F71" s="68"/>
      <c r="G71" s="37" t="s">
        <v>48</v>
      </c>
      <c r="H71" s="68"/>
      <c r="I71" s="37">
        <v>62522</v>
      </c>
      <c r="J71" s="37"/>
      <c r="K71" s="37"/>
      <c r="L71" s="17">
        <f aca="true" t="shared" si="4" ref="L71:L125">I71</f>
        <v>62522</v>
      </c>
      <c r="M71" s="88"/>
    </row>
    <row r="72" spans="1:13" ht="38.25">
      <c r="A72" s="68"/>
      <c r="B72" s="80"/>
      <c r="C72" s="18">
        <f aca="true" t="shared" si="5" ref="C72:C125">C71+1</f>
        <v>55</v>
      </c>
      <c r="D72" s="33" t="s">
        <v>43</v>
      </c>
      <c r="E72" s="68"/>
      <c r="F72" s="68"/>
      <c r="G72" s="37" t="s">
        <v>48</v>
      </c>
      <c r="H72" s="68"/>
      <c r="I72" s="18">
        <v>95000</v>
      </c>
      <c r="J72" s="18"/>
      <c r="K72" s="18"/>
      <c r="L72" s="17">
        <f t="shared" si="4"/>
        <v>95000</v>
      </c>
      <c r="M72" s="88"/>
    </row>
    <row r="73" spans="1:13" ht="38.25">
      <c r="A73" s="68"/>
      <c r="B73" s="80"/>
      <c r="C73" s="18">
        <f t="shared" si="5"/>
        <v>56</v>
      </c>
      <c r="D73" s="33" t="s">
        <v>44</v>
      </c>
      <c r="E73" s="68"/>
      <c r="F73" s="68"/>
      <c r="G73" s="37" t="s">
        <v>48</v>
      </c>
      <c r="H73" s="68"/>
      <c r="I73" s="18">
        <v>4380000</v>
      </c>
      <c r="J73" s="18"/>
      <c r="K73" s="18"/>
      <c r="L73" s="17">
        <f t="shared" si="4"/>
        <v>4380000</v>
      </c>
      <c r="M73" s="88"/>
    </row>
    <row r="74" spans="1:13" ht="38.25">
      <c r="A74" s="68"/>
      <c r="B74" s="80"/>
      <c r="C74" s="18">
        <f t="shared" si="5"/>
        <v>57</v>
      </c>
      <c r="D74" s="33" t="s">
        <v>135</v>
      </c>
      <c r="E74" s="68"/>
      <c r="F74" s="68"/>
      <c r="G74" s="37" t="s">
        <v>48</v>
      </c>
      <c r="H74" s="68"/>
      <c r="I74" s="18">
        <v>199500</v>
      </c>
      <c r="J74" s="18"/>
      <c r="K74" s="18"/>
      <c r="L74" s="17">
        <f t="shared" si="4"/>
        <v>199500</v>
      </c>
      <c r="M74" s="88"/>
    </row>
    <row r="75" spans="1:13" ht="38.25">
      <c r="A75" s="68"/>
      <c r="B75" s="80"/>
      <c r="C75" s="18">
        <f t="shared" si="5"/>
        <v>58</v>
      </c>
      <c r="D75" s="33" t="s">
        <v>136</v>
      </c>
      <c r="E75" s="68"/>
      <c r="F75" s="68"/>
      <c r="G75" s="37" t="s">
        <v>48</v>
      </c>
      <c r="H75" s="68"/>
      <c r="I75" s="18">
        <v>90000</v>
      </c>
      <c r="J75" s="18"/>
      <c r="K75" s="18"/>
      <c r="L75" s="17">
        <f t="shared" si="4"/>
        <v>90000</v>
      </c>
      <c r="M75" s="88"/>
    </row>
    <row r="76" spans="1:13" ht="51">
      <c r="A76" s="68"/>
      <c r="B76" s="80"/>
      <c r="C76" s="18">
        <f t="shared" si="5"/>
        <v>59</v>
      </c>
      <c r="D76" s="33" t="s">
        <v>124</v>
      </c>
      <c r="E76" s="68"/>
      <c r="F76" s="68"/>
      <c r="G76" s="37" t="s">
        <v>48</v>
      </c>
      <c r="H76" s="68"/>
      <c r="I76" s="18">
        <v>49000</v>
      </c>
      <c r="J76" s="18"/>
      <c r="K76" s="18"/>
      <c r="L76" s="17">
        <f t="shared" si="4"/>
        <v>49000</v>
      </c>
      <c r="M76" s="88"/>
    </row>
    <row r="77" spans="1:13" ht="51">
      <c r="A77" s="68"/>
      <c r="B77" s="80"/>
      <c r="C77" s="18">
        <f t="shared" si="5"/>
        <v>60</v>
      </c>
      <c r="D77" s="33" t="s">
        <v>125</v>
      </c>
      <c r="E77" s="68"/>
      <c r="F77" s="68"/>
      <c r="G77" s="37" t="s">
        <v>48</v>
      </c>
      <c r="H77" s="68"/>
      <c r="I77" s="18">
        <v>49000</v>
      </c>
      <c r="J77" s="18"/>
      <c r="K77" s="18"/>
      <c r="L77" s="17">
        <f t="shared" si="4"/>
        <v>49000</v>
      </c>
      <c r="M77" s="88"/>
    </row>
    <row r="78" spans="1:13" ht="51">
      <c r="A78" s="68"/>
      <c r="B78" s="80"/>
      <c r="C78" s="18">
        <f t="shared" si="5"/>
        <v>61</v>
      </c>
      <c r="D78" s="33" t="s">
        <v>45</v>
      </c>
      <c r="E78" s="68"/>
      <c r="F78" s="68"/>
      <c r="G78" s="37" t="s">
        <v>48</v>
      </c>
      <c r="H78" s="68"/>
      <c r="I78" s="18">
        <v>117000</v>
      </c>
      <c r="J78" s="18"/>
      <c r="K78" s="18"/>
      <c r="L78" s="17">
        <f t="shared" si="4"/>
        <v>117000</v>
      </c>
      <c r="M78" s="88"/>
    </row>
    <row r="79" spans="1:13" ht="76.5">
      <c r="A79" s="68"/>
      <c r="B79" s="80"/>
      <c r="C79" s="18">
        <f t="shared" si="5"/>
        <v>62</v>
      </c>
      <c r="D79" s="33" t="s">
        <v>115</v>
      </c>
      <c r="E79" s="68"/>
      <c r="F79" s="68"/>
      <c r="G79" s="37" t="s">
        <v>48</v>
      </c>
      <c r="H79" s="68"/>
      <c r="I79" s="18">
        <v>100000</v>
      </c>
      <c r="J79" s="18"/>
      <c r="K79" s="18"/>
      <c r="L79" s="17">
        <f t="shared" si="4"/>
        <v>100000</v>
      </c>
      <c r="M79" s="88"/>
    </row>
    <row r="80" spans="1:13" ht="89.25">
      <c r="A80" s="68"/>
      <c r="B80" s="80"/>
      <c r="C80" s="18">
        <f t="shared" si="5"/>
        <v>63</v>
      </c>
      <c r="D80" s="33" t="s">
        <v>116</v>
      </c>
      <c r="E80" s="68"/>
      <c r="F80" s="68"/>
      <c r="G80" s="18" t="s">
        <v>48</v>
      </c>
      <c r="H80" s="68"/>
      <c r="I80" s="18">
        <v>150000</v>
      </c>
      <c r="J80" s="18"/>
      <c r="K80" s="18"/>
      <c r="L80" s="17">
        <f t="shared" si="4"/>
        <v>150000</v>
      </c>
      <c r="M80" s="88"/>
    </row>
    <row r="81" spans="1:13" ht="38.25">
      <c r="A81" s="68"/>
      <c r="B81" s="80"/>
      <c r="C81" s="18">
        <f t="shared" si="5"/>
        <v>64</v>
      </c>
      <c r="D81" s="53" t="s">
        <v>143</v>
      </c>
      <c r="E81" s="68"/>
      <c r="F81" s="68"/>
      <c r="G81" s="18" t="s">
        <v>48</v>
      </c>
      <c r="H81" s="68"/>
      <c r="I81" s="59">
        <v>106800</v>
      </c>
      <c r="J81" s="18"/>
      <c r="K81" s="62"/>
      <c r="L81" s="17">
        <f t="shared" si="4"/>
        <v>106800</v>
      </c>
      <c r="M81" s="88"/>
    </row>
    <row r="82" spans="1:13" ht="38.25">
      <c r="A82" s="68"/>
      <c r="B82" s="80"/>
      <c r="C82" s="18">
        <f t="shared" si="5"/>
        <v>65</v>
      </c>
      <c r="D82" s="41" t="s">
        <v>144</v>
      </c>
      <c r="E82" s="68"/>
      <c r="F82" s="68"/>
      <c r="G82" s="18" t="s">
        <v>48</v>
      </c>
      <c r="H82" s="68"/>
      <c r="I82" s="60">
        <v>65422</v>
      </c>
      <c r="J82" s="18"/>
      <c r="K82" s="62"/>
      <c r="L82" s="17">
        <f t="shared" si="4"/>
        <v>65422</v>
      </c>
      <c r="M82" s="88"/>
    </row>
    <row r="83" spans="1:13" ht="38.25">
      <c r="A83" s="68"/>
      <c r="B83" s="80"/>
      <c r="C83" s="18">
        <f t="shared" si="5"/>
        <v>66</v>
      </c>
      <c r="D83" s="41" t="s">
        <v>145</v>
      </c>
      <c r="E83" s="68"/>
      <c r="F83" s="68"/>
      <c r="G83" s="18" t="s">
        <v>48</v>
      </c>
      <c r="H83" s="68"/>
      <c r="I83" s="60">
        <v>73062</v>
      </c>
      <c r="J83" s="18"/>
      <c r="K83" s="62"/>
      <c r="L83" s="17">
        <f t="shared" si="4"/>
        <v>73062</v>
      </c>
      <c r="M83" s="88"/>
    </row>
    <row r="84" spans="1:13" ht="51">
      <c r="A84" s="68"/>
      <c r="B84" s="80"/>
      <c r="C84" s="18">
        <f t="shared" si="5"/>
        <v>67</v>
      </c>
      <c r="D84" s="41" t="s">
        <v>146</v>
      </c>
      <c r="E84" s="68"/>
      <c r="F84" s="68"/>
      <c r="G84" s="18" t="s">
        <v>48</v>
      </c>
      <c r="H84" s="68"/>
      <c r="I84" s="60">
        <v>99590</v>
      </c>
      <c r="J84" s="18"/>
      <c r="K84" s="62"/>
      <c r="L84" s="17">
        <f t="shared" si="4"/>
        <v>99590</v>
      </c>
      <c r="M84" s="88"/>
    </row>
    <row r="85" spans="1:13" ht="51">
      <c r="A85" s="68"/>
      <c r="B85" s="80"/>
      <c r="C85" s="18">
        <f t="shared" si="5"/>
        <v>68</v>
      </c>
      <c r="D85" s="41" t="s">
        <v>147</v>
      </c>
      <c r="E85" s="68"/>
      <c r="F85" s="68"/>
      <c r="G85" s="18" t="s">
        <v>48</v>
      </c>
      <c r="H85" s="68"/>
      <c r="I85" s="60">
        <v>134179</v>
      </c>
      <c r="J85" s="18"/>
      <c r="K85" s="62"/>
      <c r="L85" s="17">
        <f t="shared" si="4"/>
        <v>134179</v>
      </c>
      <c r="M85" s="88"/>
    </row>
    <row r="86" spans="1:13" ht="51">
      <c r="A86" s="68"/>
      <c r="B86" s="80"/>
      <c r="C86" s="18">
        <f t="shared" si="5"/>
        <v>69</v>
      </c>
      <c r="D86" s="41" t="s">
        <v>148</v>
      </c>
      <c r="E86" s="68"/>
      <c r="F86" s="68"/>
      <c r="G86" s="18" t="s">
        <v>48</v>
      </c>
      <c r="H86" s="68"/>
      <c r="I86" s="60">
        <v>135788</v>
      </c>
      <c r="J86" s="18"/>
      <c r="K86" s="62"/>
      <c r="L86" s="17">
        <f t="shared" si="4"/>
        <v>135788</v>
      </c>
      <c r="M86" s="88"/>
    </row>
    <row r="87" spans="1:13" ht="51">
      <c r="A87" s="68"/>
      <c r="B87" s="80"/>
      <c r="C87" s="18">
        <f t="shared" si="5"/>
        <v>70</v>
      </c>
      <c r="D87" s="41" t="s">
        <v>149</v>
      </c>
      <c r="E87" s="68"/>
      <c r="F87" s="68"/>
      <c r="G87" s="18" t="s">
        <v>48</v>
      </c>
      <c r="H87" s="68"/>
      <c r="I87" s="60">
        <v>124144</v>
      </c>
      <c r="J87" s="18"/>
      <c r="K87" s="62"/>
      <c r="L87" s="17">
        <f t="shared" si="4"/>
        <v>124144</v>
      </c>
      <c r="M87" s="88"/>
    </row>
    <row r="88" spans="1:13" ht="51">
      <c r="A88" s="68"/>
      <c r="B88" s="80"/>
      <c r="C88" s="18">
        <f t="shared" si="5"/>
        <v>71</v>
      </c>
      <c r="D88" s="41" t="s">
        <v>179</v>
      </c>
      <c r="E88" s="68"/>
      <c r="F88" s="68"/>
      <c r="G88" s="18" t="s">
        <v>48</v>
      </c>
      <c r="H88" s="68"/>
      <c r="I88" s="60">
        <v>126622</v>
      </c>
      <c r="J88" s="18"/>
      <c r="K88" s="62"/>
      <c r="L88" s="17">
        <f t="shared" si="4"/>
        <v>126622</v>
      </c>
      <c r="M88" s="88"/>
    </row>
    <row r="89" spans="1:13" ht="38.25">
      <c r="A89" s="68"/>
      <c r="B89" s="80"/>
      <c r="C89" s="18">
        <f t="shared" si="5"/>
        <v>72</v>
      </c>
      <c r="D89" s="41" t="s">
        <v>150</v>
      </c>
      <c r="E89" s="68"/>
      <c r="F89" s="68"/>
      <c r="G89" s="18" t="s">
        <v>48</v>
      </c>
      <c r="H89" s="68"/>
      <c r="I89" s="60">
        <v>81856</v>
      </c>
      <c r="J89" s="18"/>
      <c r="K89" s="62"/>
      <c r="L89" s="17">
        <f t="shared" si="4"/>
        <v>81856</v>
      </c>
      <c r="M89" s="88"/>
    </row>
    <row r="90" spans="1:13" ht="38.25">
      <c r="A90" s="68"/>
      <c r="B90" s="80"/>
      <c r="C90" s="18">
        <f t="shared" si="5"/>
        <v>73</v>
      </c>
      <c r="D90" s="41" t="s">
        <v>151</v>
      </c>
      <c r="E90" s="68"/>
      <c r="F90" s="68"/>
      <c r="G90" s="18" t="s">
        <v>48</v>
      </c>
      <c r="H90" s="68"/>
      <c r="I90" s="60">
        <v>11739</v>
      </c>
      <c r="J90" s="18"/>
      <c r="K90" s="62"/>
      <c r="L90" s="17">
        <f t="shared" si="4"/>
        <v>11739</v>
      </c>
      <c r="M90" s="88"/>
    </row>
    <row r="91" spans="1:13" ht="38.25">
      <c r="A91" s="68"/>
      <c r="B91" s="80"/>
      <c r="C91" s="18">
        <f t="shared" si="5"/>
        <v>74</v>
      </c>
      <c r="D91" s="41" t="s">
        <v>152</v>
      </c>
      <c r="E91" s="68"/>
      <c r="F91" s="68"/>
      <c r="G91" s="18" t="s">
        <v>48</v>
      </c>
      <c r="H91" s="68"/>
      <c r="I91" s="60">
        <v>22356</v>
      </c>
      <c r="J91" s="18"/>
      <c r="K91" s="62"/>
      <c r="L91" s="17">
        <f t="shared" si="4"/>
        <v>22356</v>
      </c>
      <c r="M91" s="88"/>
    </row>
    <row r="92" spans="1:13" ht="51">
      <c r="A92" s="68"/>
      <c r="B92" s="80"/>
      <c r="C92" s="18">
        <f t="shared" si="5"/>
        <v>75</v>
      </c>
      <c r="D92" s="41" t="s">
        <v>153</v>
      </c>
      <c r="E92" s="68"/>
      <c r="F92" s="68"/>
      <c r="G92" s="18" t="s">
        <v>48</v>
      </c>
      <c r="H92" s="68"/>
      <c r="I92" s="60">
        <v>32000</v>
      </c>
      <c r="J92" s="18"/>
      <c r="K92" s="62"/>
      <c r="L92" s="17">
        <f t="shared" si="4"/>
        <v>32000</v>
      </c>
      <c r="M92" s="88"/>
    </row>
    <row r="93" spans="1:13" ht="51">
      <c r="A93" s="68"/>
      <c r="B93" s="80"/>
      <c r="C93" s="18">
        <f t="shared" si="5"/>
        <v>76</v>
      </c>
      <c r="D93" s="41" t="s">
        <v>181</v>
      </c>
      <c r="E93" s="68"/>
      <c r="F93" s="68"/>
      <c r="G93" s="18" t="s">
        <v>48</v>
      </c>
      <c r="H93" s="68"/>
      <c r="I93" s="60">
        <v>110000</v>
      </c>
      <c r="J93" s="18"/>
      <c r="K93" s="62"/>
      <c r="L93" s="17">
        <f t="shared" si="4"/>
        <v>110000</v>
      </c>
      <c r="M93" s="88"/>
    </row>
    <row r="94" spans="1:13" ht="51">
      <c r="A94" s="68"/>
      <c r="B94" s="80"/>
      <c r="C94" s="18">
        <f t="shared" si="5"/>
        <v>77</v>
      </c>
      <c r="D94" s="41" t="s">
        <v>154</v>
      </c>
      <c r="E94" s="68"/>
      <c r="F94" s="68"/>
      <c r="G94" s="18" t="s">
        <v>48</v>
      </c>
      <c r="H94" s="68"/>
      <c r="I94" s="60">
        <v>61000</v>
      </c>
      <c r="J94" s="18"/>
      <c r="K94" s="62"/>
      <c r="L94" s="17">
        <f t="shared" si="4"/>
        <v>61000</v>
      </c>
      <c r="M94" s="88"/>
    </row>
    <row r="95" spans="1:13" ht="51">
      <c r="A95" s="68"/>
      <c r="B95" s="80"/>
      <c r="C95" s="18">
        <f t="shared" si="5"/>
        <v>78</v>
      </c>
      <c r="D95" s="41" t="s">
        <v>155</v>
      </c>
      <c r="E95" s="68"/>
      <c r="F95" s="68"/>
      <c r="G95" s="18" t="s">
        <v>48</v>
      </c>
      <c r="H95" s="68"/>
      <c r="I95" s="60">
        <v>142000</v>
      </c>
      <c r="J95" s="18"/>
      <c r="K95" s="62"/>
      <c r="L95" s="17">
        <f t="shared" si="4"/>
        <v>142000</v>
      </c>
      <c r="M95" s="88"/>
    </row>
    <row r="96" spans="1:13" ht="38.25">
      <c r="A96" s="68"/>
      <c r="B96" s="80"/>
      <c r="C96" s="18">
        <f t="shared" si="5"/>
        <v>79</v>
      </c>
      <c r="D96" s="41" t="s">
        <v>156</v>
      </c>
      <c r="E96" s="68"/>
      <c r="F96" s="68"/>
      <c r="G96" s="18" t="s">
        <v>48</v>
      </c>
      <c r="H96" s="68"/>
      <c r="I96" s="60">
        <v>0</v>
      </c>
      <c r="J96" s="18"/>
      <c r="K96" s="62"/>
      <c r="L96" s="17">
        <f t="shared" si="4"/>
        <v>0</v>
      </c>
      <c r="M96" s="88"/>
    </row>
    <row r="97" spans="1:13" ht="51">
      <c r="A97" s="68"/>
      <c r="B97" s="80"/>
      <c r="C97" s="18">
        <f t="shared" si="5"/>
        <v>80</v>
      </c>
      <c r="D97" s="41" t="s">
        <v>157</v>
      </c>
      <c r="E97" s="68"/>
      <c r="F97" s="68"/>
      <c r="G97" s="18" t="s">
        <v>48</v>
      </c>
      <c r="H97" s="68"/>
      <c r="I97" s="60">
        <v>32000</v>
      </c>
      <c r="J97" s="18"/>
      <c r="K97" s="62"/>
      <c r="L97" s="17">
        <f t="shared" si="4"/>
        <v>32000</v>
      </c>
      <c r="M97" s="88"/>
    </row>
    <row r="98" spans="1:13" ht="51">
      <c r="A98" s="68"/>
      <c r="B98" s="80"/>
      <c r="C98" s="18">
        <f t="shared" si="5"/>
        <v>81</v>
      </c>
      <c r="D98" s="41" t="s">
        <v>158</v>
      </c>
      <c r="E98" s="68"/>
      <c r="F98" s="68"/>
      <c r="G98" s="18" t="s">
        <v>48</v>
      </c>
      <c r="H98" s="68"/>
      <c r="I98" s="60">
        <v>32000</v>
      </c>
      <c r="J98" s="18"/>
      <c r="K98" s="62"/>
      <c r="L98" s="17">
        <f t="shared" si="4"/>
        <v>32000</v>
      </c>
      <c r="M98" s="88"/>
    </row>
    <row r="99" spans="1:13" ht="51">
      <c r="A99" s="68"/>
      <c r="B99" s="80"/>
      <c r="C99" s="18">
        <f t="shared" si="5"/>
        <v>82</v>
      </c>
      <c r="D99" s="41" t="s">
        <v>159</v>
      </c>
      <c r="E99" s="68"/>
      <c r="F99" s="68"/>
      <c r="G99" s="18" t="s">
        <v>48</v>
      </c>
      <c r="H99" s="68"/>
      <c r="I99" s="60">
        <v>0</v>
      </c>
      <c r="J99" s="18"/>
      <c r="K99" s="62"/>
      <c r="L99" s="17">
        <f t="shared" si="4"/>
        <v>0</v>
      </c>
      <c r="M99" s="88"/>
    </row>
    <row r="100" spans="1:13" ht="51">
      <c r="A100" s="68"/>
      <c r="B100" s="80"/>
      <c r="C100" s="18">
        <f t="shared" si="5"/>
        <v>83</v>
      </c>
      <c r="D100" s="41" t="s">
        <v>160</v>
      </c>
      <c r="E100" s="68"/>
      <c r="F100" s="68"/>
      <c r="G100" s="18" t="s">
        <v>48</v>
      </c>
      <c r="H100" s="68"/>
      <c r="I100" s="60">
        <v>32000</v>
      </c>
      <c r="J100" s="18"/>
      <c r="K100" s="62"/>
      <c r="L100" s="17">
        <f t="shared" si="4"/>
        <v>32000</v>
      </c>
      <c r="M100" s="88"/>
    </row>
    <row r="101" spans="1:13" ht="51">
      <c r="A101" s="68"/>
      <c r="B101" s="80"/>
      <c r="C101" s="18">
        <f t="shared" si="5"/>
        <v>84</v>
      </c>
      <c r="D101" s="41" t="s">
        <v>161</v>
      </c>
      <c r="E101" s="68"/>
      <c r="F101" s="68"/>
      <c r="G101" s="18" t="s">
        <v>48</v>
      </c>
      <c r="H101" s="68"/>
      <c r="I101" s="60">
        <v>32000</v>
      </c>
      <c r="J101" s="18"/>
      <c r="K101" s="62"/>
      <c r="L101" s="17">
        <f t="shared" si="4"/>
        <v>32000</v>
      </c>
      <c r="M101" s="88"/>
    </row>
    <row r="102" spans="1:13" ht="51">
      <c r="A102" s="68"/>
      <c r="B102" s="80"/>
      <c r="C102" s="18">
        <f t="shared" si="5"/>
        <v>85</v>
      </c>
      <c r="D102" s="41" t="s">
        <v>162</v>
      </c>
      <c r="E102" s="68"/>
      <c r="F102" s="68"/>
      <c r="G102" s="18" t="s">
        <v>48</v>
      </c>
      <c r="H102" s="68"/>
      <c r="I102" s="60">
        <v>32000</v>
      </c>
      <c r="J102" s="18"/>
      <c r="K102" s="62"/>
      <c r="L102" s="17">
        <f t="shared" si="4"/>
        <v>32000</v>
      </c>
      <c r="M102" s="88"/>
    </row>
    <row r="103" spans="1:13" ht="51">
      <c r="A103" s="68"/>
      <c r="B103" s="80"/>
      <c r="C103" s="18">
        <f t="shared" si="5"/>
        <v>86</v>
      </c>
      <c r="D103" s="41" t="s">
        <v>163</v>
      </c>
      <c r="E103" s="68"/>
      <c r="F103" s="68"/>
      <c r="G103" s="18" t="s">
        <v>48</v>
      </c>
      <c r="H103" s="68"/>
      <c r="I103" s="60">
        <v>32000</v>
      </c>
      <c r="J103" s="18"/>
      <c r="K103" s="62"/>
      <c r="L103" s="17">
        <f t="shared" si="4"/>
        <v>32000</v>
      </c>
      <c r="M103" s="88"/>
    </row>
    <row r="104" spans="1:13" ht="51">
      <c r="A104" s="68"/>
      <c r="B104" s="80"/>
      <c r="C104" s="18">
        <f t="shared" si="5"/>
        <v>87</v>
      </c>
      <c r="D104" s="41" t="s">
        <v>164</v>
      </c>
      <c r="E104" s="68"/>
      <c r="F104" s="68"/>
      <c r="G104" s="18" t="s">
        <v>48</v>
      </c>
      <c r="H104" s="68"/>
      <c r="I104" s="60">
        <v>32000</v>
      </c>
      <c r="J104" s="18"/>
      <c r="K104" s="62"/>
      <c r="L104" s="17">
        <f t="shared" si="4"/>
        <v>32000</v>
      </c>
      <c r="M104" s="88"/>
    </row>
    <row r="105" spans="1:13" ht="51">
      <c r="A105" s="68"/>
      <c r="B105" s="80"/>
      <c r="C105" s="18">
        <f t="shared" si="5"/>
        <v>88</v>
      </c>
      <c r="D105" s="41" t="s">
        <v>165</v>
      </c>
      <c r="E105" s="68"/>
      <c r="F105" s="68"/>
      <c r="G105" s="18" t="s">
        <v>48</v>
      </c>
      <c r="H105" s="68"/>
      <c r="I105" s="60">
        <v>32000</v>
      </c>
      <c r="J105" s="18"/>
      <c r="K105" s="62"/>
      <c r="L105" s="17">
        <f t="shared" si="4"/>
        <v>32000</v>
      </c>
      <c r="M105" s="88"/>
    </row>
    <row r="106" spans="1:13" ht="38.25">
      <c r="A106" s="68"/>
      <c r="B106" s="80"/>
      <c r="C106" s="18">
        <f t="shared" si="5"/>
        <v>89</v>
      </c>
      <c r="D106" s="41" t="s">
        <v>166</v>
      </c>
      <c r="E106" s="68"/>
      <c r="F106" s="68"/>
      <c r="G106" s="18" t="s">
        <v>48</v>
      </c>
      <c r="H106" s="68"/>
      <c r="I106" s="60">
        <v>36000</v>
      </c>
      <c r="J106" s="18"/>
      <c r="K106" s="62"/>
      <c r="L106" s="17">
        <f t="shared" si="4"/>
        <v>36000</v>
      </c>
      <c r="M106" s="88"/>
    </row>
    <row r="107" spans="1:13" ht="51">
      <c r="A107" s="68"/>
      <c r="B107" s="80"/>
      <c r="C107" s="18">
        <f t="shared" si="5"/>
        <v>90</v>
      </c>
      <c r="D107" s="41" t="s">
        <v>167</v>
      </c>
      <c r="E107" s="68"/>
      <c r="F107" s="68"/>
      <c r="G107" s="18" t="s">
        <v>48</v>
      </c>
      <c r="H107" s="68"/>
      <c r="I107" s="60">
        <v>31442</v>
      </c>
      <c r="J107" s="18"/>
      <c r="K107" s="62"/>
      <c r="L107" s="17">
        <f t="shared" si="4"/>
        <v>31442</v>
      </c>
      <c r="M107" s="88"/>
    </row>
    <row r="108" spans="1:13" ht="38.25">
      <c r="A108" s="68"/>
      <c r="B108" s="80"/>
      <c r="C108" s="18">
        <f t="shared" si="5"/>
        <v>91</v>
      </c>
      <c r="D108" s="41" t="s">
        <v>182</v>
      </c>
      <c r="E108" s="68"/>
      <c r="F108" s="68"/>
      <c r="G108" s="18" t="s">
        <v>48</v>
      </c>
      <c r="H108" s="68"/>
      <c r="I108" s="60">
        <v>140120</v>
      </c>
      <c r="J108" s="18"/>
      <c r="K108" s="62"/>
      <c r="L108" s="17">
        <f t="shared" si="4"/>
        <v>140120</v>
      </c>
      <c r="M108" s="88"/>
    </row>
    <row r="109" spans="1:13" ht="51">
      <c r="A109" s="68"/>
      <c r="B109" s="80"/>
      <c r="C109" s="18">
        <f t="shared" si="5"/>
        <v>92</v>
      </c>
      <c r="D109" s="41" t="s">
        <v>168</v>
      </c>
      <c r="E109" s="68"/>
      <c r="F109" s="68"/>
      <c r="G109" s="18" t="s">
        <v>48</v>
      </c>
      <c r="H109" s="68"/>
      <c r="I109" s="60">
        <v>169500</v>
      </c>
      <c r="J109" s="18"/>
      <c r="K109" s="62"/>
      <c r="L109" s="17">
        <f t="shared" si="4"/>
        <v>169500</v>
      </c>
      <c r="M109" s="88"/>
    </row>
    <row r="110" spans="1:13" ht="38.25">
      <c r="A110" s="68"/>
      <c r="B110" s="80"/>
      <c r="C110" s="18">
        <f t="shared" si="5"/>
        <v>93</v>
      </c>
      <c r="D110" s="41" t="s">
        <v>169</v>
      </c>
      <c r="E110" s="68"/>
      <c r="F110" s="68"/>
      <c r="G110" s="18" t="s">
        <v>48</v>
      </c>
      <c r="H110" s="68"/>
      <c r="I110" s="60">
        <v>198308</v>
      </c>
      <c r="J110" s="18"/>
      <c r="K110" s="62"/>
      <c r="L110" s="17">
        <f t="shared" si="4"/>
        <v>198308</v>
      </c>
      <c r="M110" s="88"/>
    </row>
    <row r="111" spans="1:13" ht="38.25">
      <c r="A111" s="68"/>
      <c r="B111" s="80"/>
      <c r="C111" s="18">
        <f t="shared" si="5"/>
        <v>94</v>
      </c>
      <c r="D111" s="33" t="s">
        <v>188</v>
      </c>
      <c r="E111" s="68"/>
      <c r="F111" s="68"/>
      <c r="G111" s="18" t="s">
        <v>48</v>
      </c>
      <c r="H111" s="68"/>
      <c r="I111" s="63">
        <v>141148</v>
      </c>
      <c r="J111" s="18"/>
      <c r="K111" s="62"/>
      <c r="L111" s="17">
        <f t="shared" si="4"/>
        <v>141148</v>
      </c>
      <c r="M111" s="88"/>
    </row>
    <row r="112" spans="1:13" ht="51">
      <c r="A112" s="68"/>
      <c r="B112" s="80"/>
      <c r="C112" s="18">
        <f t="shared" si="5"/>
        <v>95</v>
      </c>
      <c r="D112" s="33" t="s">
        <v>189</v>
      </c>
      <c r="E112" s="68"/>
      <c r="F112" s="68"/>
      <c r="G112" s="18" t="s">
        <v>48</v>
      </c>
      <c r="H112" s="68"/>
      <c r="I112" s="63">
        <v>199900</v>
      </c>
      <c r="J112" s="18"/>
      <c r="K112" s="62"/>
      <c r="L112" s="17">
        <f t="shared" si="4"/>
        <v>199900</v>
      </c>
      <c r="M112" s="88"/>
    </row>
    <row r="113" spans="1:13" ht="38.25">
      <c r="A113" s="68"/>
      <c r="B113" s="80"/>
      <c r="C113" s="18">
        <f t="shared" si="5"/>
        <v>96</v>
      </c>
      <c r="D113" s="33" t="s">
        <v>190</v>
      </c>
      <c r="E113" s="68"/>
      <c r="F113" s="68"/>
      <c r="G113" s="18" t="s">
        <v>48</v>
      </c>
      <c r="H113" s="68"/>
      <c r="I113" s="63">
        <v>182212</v>
      </c>
      <c r="J113" s="18"/>
      <c r="K113" s="62"/>
      <c r="L113" s="17">
        <f t="shared" si="4"/>
        <v>182212</v>
      </c>
      <c r="M113" s="88"/>
    </row>
    <row r="114" spans="1:13" ht="38.25">
      <c r="A114" s="68"/>
      <c r="B114" s="80"/>
      <c r="C114" s="18">
        <f t="shared" si="5"/>
        <v>97</v>
      </c>
      <c r="D114" s="33" t="s">
        <v>191</v>
      </c>
      <c r="E114" s="68"/>
      <c r="F114" s="68"/>
      <c r="G114" s="18" t="s">
        <v>48</v>
      </c>
      <c r="H114" s="68"/>
      <c r="I114" s="63">
        <v>29700</v>
      </c>
      <c r="J114" s="18"/>
      <c r="K114" s="62"/>
      <c r="L114" s="17">
        <f t="shared" si="4"/>
        <v>29700</v>
      </c>
      <c r="M114" s="88"/>
    </row>
    <row r="115" spans="1:13" ht="38.25">
      <c r="A115" s="68"/>
      <c r="B115" s="80"/>
      <c r="C115" s="18">
        <f t="shared" si="5"/>
        <v>98</v>
      </c>
      <c r="D115" s="33" t="s">
        <v>192</v>
      </c>
      <c r="E115" s="68"/>
      <c r="F115" s="68"/>
      <c r="G115" s="18" t="s">
        <v>48</v>
      </c>
      <c r="H115" s="68"/>
      <c r="I115" s="63">
        <v>104800</v>
      </c>
      <c r="J115" s="18"/>
      <c r="K115" s="62"/>
      <c r="L115" s="17">
        <f t="shared" si="4"/>
        <v>104800</v>
      </c>
      <c r="M115" s="88"/>
    </row>
    <row r="116" spans="1:13" ht="38.25">
      <c r="A116" s="68"/>
      <c r="B116" s="80"/>
      <c r="C116" s="18">
        <f t="shared" si="5"/>
        <v>99</v>
      </c>
      <c r="D116" s="33" t="s">
        <v>193</v>
      </c>
      <c r="E116" s="68"/>
      <c r="F116" s="68"/>
      <c r="G116" s="18" t="s">
        <v>48</v>
      </c>
      <c r="H116" s="68"/>
      <c r="I116" s="63">
        <v>62000</v>
      </c>
      <c r="J116" s="18"/>
      <c r="K116" s="62"/>
      <c r="L116" s="17">
        <f t="shared" si="4"/>
        <v>62000</v>
      </c>
      <c r="M116" s="88"/>
    </row>
    <row r="117" spans="1:13" ht="38.25">
      <c r="A117" s="68"/>
      <c r="B117" s="80"/>
      <c r="C117" s="18">
        <f t="shared" si="5"/>
        <v>100</v>
      </c>
      <c r="D117" s="33" t="s">
        <v>194</v>
      </c>
      <c r="E117" s="68"/>
      <c r="F117" s="68"/>
      <c r="G117" s="18" t="s">
        <v>48</v>
      </c>
      <c r="H117" s="68"/>
      <c r="I117" s="63">
        <v>47600</v>
      </c>
      <c r="J117" s="18"/>
      <c r="K117" s="62"/>
      <c r="L117" s="17">
        <f t="shared" si="4"/>
        <v>47600</v>
      </c>
      <c r="M117" s="88"/>
    </row>
    <row r="118" spans="1:13" ht="38.25">
      <c r="A118" s="68"/>
      <c r="B118" s="80"/>
      <c r="C118" s="18">
        <f t="shared" si="5"/>
        <v>101</v>
      </c>
      <c r="D118" s="33" t="s">
        <v>195</v>
      </c>
      <c r="E118" s="68"/>
      <c r="F118" s="68"/>
      <c r="G118" s="18" t="s">
        <v>48</v>
      </c>
      <c r="H118" s="68"/>
      <c r="I118" s="63">
        <v>57800</v>
      </c>
      <c r="J118" s="18"/>
      <c r="K118" s="62"/>
      <c r="L118" s="17">
        <f t="shared" si="4"/>
        <v>57800</v>
      </c>
      <c r="M118" s="88"/>
    </row>
    <row r="119" spans="1:13" ht="38.25">
      <c r="A119" s="68"/>
      <c r="B119" s="80"/>
      <c r="C119" s="18">
        <f t="shared" si="5"/>
        <v>102</v>
      </c>
      <c r="D119" s="33" t="s">
        <v>196</v>
      </c>
      <c r="E119" s="68"/>
      <c r="F119" s="68"/>
      <c r="G119" s="18" t="s">
        <v>48</v>
      </c>
      <c r="H119" s="68"/>
      <c r="I119" s="63">
        <v>83000</v>
      </c>
      <c r="J119" s="18"/>
      <c r="K119" s="62"/>
      <c r="L119" s="17">
        <f t="shared" si="4"/>
        <v>83000</v>
      </c>
      <c r="M119" s="88"/>
    </row>
    <row r="120" spans="1:13" ht="38.25">
      <c r="A120" s="68"/>
      <c r="B120" s="80"/>
      <c r="C120" s="18">
        <f t="shared" si="5"/>
        <v>103</v>
      </c>
      <c r="D120" s="33" t="s">
        <v>197</v>
      </c>
      <c r="E120" s="68"/>
      <c r="F120" s="68"/>
      <c r="G120" s="18" t="s">
        <v>48</v>
      </c>
      <c r="H120" s="68"/>
      <c r="I120" s="63">
        <v>199900</v>
      </c>
      <c r="J120" s="18"/>
      <c r="K120" s="62"/>
      <c r="L120" s="17">
        <f t="shared" si="4"/>
        <v>199900</v>
      </c>
      <c r="M120" s="88"/>
    </row>
    <row r="121" spans="1:13" ht="38.25">
      <c r="A121" s="68"/>
      <c r="B121" s="80"/>
      <c r="C121" s="18">
        <f t="shared" si="5"/>
        <v>104</v>
      </c>
      <c r="D121" s="33" t="s">
        <v>198</v>
      </c>
      <c r="E121" s="68"/>
      <c r="F121" s="68"/>
      <c r="G121" s="18" t="s">
        <v>48</v>
      </c>
      <c r="H121" s="68"/>
      <c r="I121" s="63">
        <v>167900</v>
      </c>
      <c r="J121" s="18"/>
      <c r="K121" s="62"/>
      <c r="L121" s="17">
        <f t="shared" si="4"/>
        <v>167900</v>
      </c>
      <c r="M121" s="88"/>
    </row>
    <row r="122" spans="1:13" ht="38.25">
      <c r="A122" s="68"/>
      <c r="B122" s="80"/>
      <c r="C122" s="18">
        <f t="shared" si="5"/>
        <v>105</v>
      </c>
      <c r="D122" s="33" t="s">
        <v>199</v>
      </c>
      <c r="E122" s="68"/>
      <c r="F122" s="68"/>
      <c r="G122" s="18" t="s">
        <v>48</v>
      </c>
      <c r="H122" s="68"/>
      <c r="I122" s="63">
        <v>320000</v>
      </c>
      <c r="J122" s="18"/>
      <c r="K122" s="62"/>
      <c r="L122" s="17">
        <f t="shared" si="4"/>
        <v>320000</v>
      </c>
      <c r="M122" s="88"/>
    </row>
    <row r="123" spans="1:13" ht="38.25">
      <c r="A123" s="68"/>
      <c r="B123" s="80"/>
      <c r="C123" s="18">
        <f t="shared" si="5"/>
        <v>106</v>
      </c>
      <c r="D123" s="33" t="s">
        <v>200</v>
      </c>
      <c r="E123" s="68"/>
      <c r="F123" s="68"/>
      <c r="G123" s="18" t="s">
        <v>48</v>
      </c>
      <c r="H123" s="68"/>
      <c r="I123" s="63">
        <v>199900</v>
      </c>
      <c r="J123" s="18"/>
      <c r="K123" s="62"/>
      <c r="L123" s="17">
        <f t="shared" si="4"/>
        <v>199900</v>
      </c>
      <c r="M123" s="88"/>
    </row>
    <row r="124" spans="1:13" ht="38.25">
      <c r="A124" s="68"/>
      <c r="B124" s="80"/>
      <c r="C124" s="18">
        <f t="shared" si="5"/>
        <v>107</v>
      </c>
      <c r="D124" s="33" t="s">
        <v>201</v>
      </c>
      <c r="E124" s="68"/>
      <c r="F124" s="68"/>
      <c r="G124" s="18" t="s">
        <v>48</v>
      </c>
      <c r="H124" s="68"/>
      <c r="I124" s="63">
        <v>112800</v>
      </c>
      <c r="J124" s="18"/>
      <c r="K124" s="62"/>
      <c r="L124" s="17">
        <f t="shared" si="4"/>
        <v>112800</v>
      </c>
      <c r="M124" s="88"/>
    </row>
    <row r="125" spans="1:13" ht="39" thickBot="1">
      <c r="A125" s="68"/>
      <c r="B125" s="80"/>
      <c r="C125" s="18">
        <f t="shared" si="5"/>
        <v>108</v>
      </c>
      <c r="D125" s="13" t="s">
        <v>140</v>
      </c>
      <c r="E125" s="68"/>
      <c r="F125" s="68"/>
      <c r="G125" s="21" t="s">
        <v>48</v>
      </c>
      <c r="H125" s="68"/>
      <c r="I125" s="20">
        <v>5000</v>
      </c>
      <c r="J125" s="20"/>
      <c r="K125" s="18"/>
      <c r="L125" s="17">
        <f t="shared" si="4"/>
        <v>5000</v>
      </c>
      <c r="M125" s="88"/>
    </row>
    <row r="126" spans="1:13" ht="13.5" thickBot="1">
      <c r="A126" s="68"/>
      <c r="B126" s="69"/>
      <c r="C126" s="83" t="s">
        <v>50</v>
      </c>
      <c r="D126" s="84"/>
      <c r="E126" s="84"/>
      <c r="F126" s="84"/>
      <c r="G126" s="84"/>
      <c r="H126" s="90"/>
      <c r="I126" s="24">
        <f>SUM(I70:I125)</f>
        <v>9453610</v>
      </c>
      <c r="J126" s="24">
        <f>SUM(J70:J125)</f>
        <v>0</v>
      </c>
      <c r="K126" s="24">
        <f>SUM(K70:K125)</f>
        <v>0</v>
      </c>
      <c r="L126" s="25">
        <f>SUM(L70:L125)</f>
        <v>9453610</v>
      </c>
      <c r="M126" s="89"/>
    </row>
    <row r="127" spans="1:13" ht="13.5" thickBot="1">
      <c r="A127" s="96" t="s">
        <v>52</v>
      </c>
      <c r="B127" s="97"/>
      <c r="C127" s="97"/>
      <c r="D127" s="97"/>
      <c r="E127" s="97"/>
      <c r="F127" s="97"/>
      <c r="G127" s="97"/>
      <c r="H127" s="98"/>
      <c r="I127" s="56">
        <f>I20+I53+I65+I69+I126</f>
        <v>67713955</v>
      </c>
      <c r="J127" s="23">
        <f>J20+J53+J65+J69+J126</f>
        <v>0</v>
      </c>
      <c r="K127" s="23">
        <f>K20+K53+K65+K69+K126</f>
        <v>0</v>
      </c>
      <c r="L127" s="23">
        <f>L20+L53+L65+L69+L126</f>
        <v>67713955</v>
      </c>
      <c r="M127" s="30"/>
    </row>
    <row r="131" spans="2:13" ht="12.75">
      <c r="B131" s="107" t="s">
        <v>110</v>
      </c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</row>
    <row r="143" ht="12.75">
      <c r="D143" s="31"/>
    </row>
  </sheetData>
  <sheetProtection/>
  <autoFilter ref="A7:M127"/>
  <mergeCells count="53">
    <mergeCell ref="D3:L3"/>
    <mergeCell ref="H2:M2"/>
    <mergeCell ref="B131:M131"/>
    <mergeCell ref="E70:E125"/>
    <mergeCell ref="F70:F125"/>
    <mergeCell ref="E54:E64"/>
    <mergeCell ref="F54:F64"/>
    <mergeCell ref="H8:H19"/>
    <mergeCell ref="M5:M7"/>
    <mergeCell ref="L6:L7"/>
    <mergeCell ref="I6:I7"/>
    <mergeCell ref="A5:A7"/>
    <mergeCell ref="B5:B7"/>
    <mergeCell ref="D5:D7"/>
    <mergeCell ref="E5:E7"/>
    <mergeCell ref="F5:F7"/>
    <mergeCell ref="G5:G7"/>
    <mergeCell ref="C5:C7"/>
    <mergeCell ref="H5:H7"/>
    <mergeCell ref="J6:J7"/>
    <mergeCell ref="K6:K7"/>
    <mergeCell ref="I5:L5"/>
    <mergeCell ref="A127:H127"/>
    <mergeCell ref="M66:M69"/>
    <mergeCell ref="A70:A126"/>
    <mergeCell ref="B70:B126"/>
    <mergeCell ref="A66:A69"/>
    <mergeCell ref="B66:B69"/>
    <mergeCell ref="H70:H125"/>
    <mergeCell ref="C69:H69"/>
    <mergeCell ref="C65:H65"/>
    <mergeCell ref="F66:F68"/>
    <mergeCell ref="E66:E68"/>
    <mergeCell ref="H66:H68"/>
    <mergeCell ref="M70:M126"/>
    <mergeCell ref="M54:M65"/>
    <mergeCell ref="C126:H126"/>
    <mergeCell ref="H21:H52"/>
    <mergeCell ref="H54:H64"/>
    <mergeCell ref="A54:A65"/>
    <mergeCell ref="B54:B65"/>
    <mergeCell ref="B21:B53"/>
    <mergeCell ref="A21:A53"/>
    <mergeCell ref="M8:M20"/>
    <mergeCell ref="F8:F19"/>
    <mergeCell ref="E8:E19"/>
    <mergeCell ref="B8:B20"/>
    <mergeCell ref="A8:A20"/>
    <mergeCell ref="M21:M53"/>
    <mergeCell ref="C53:H53"/>
    <mergeCell ref="E21:E52"/>
    <mergeCell ref="C20:H20"/>
    <mergeCell ref="F21:F52"/>
  </mergeCells>
  <printOptions/>
  <pageMargins left="0.25" right="0.25" top="0.75" bottom="0.75" header="0.3" footer="0.3"/>
  <pageSetup fitToHeight="0" fitToWidth="1" horizontalDpi="600" verticalDpi="600" orientation="landscape" paperSize="9" scale="64" r:id="rId1"/>
  <rowBreaks count="4" manualBreakCount="4">
    <brk id="24" max="12" man="1"/>
    <brk id="34" max="12" man="1"/>
    <brk id="59" max="12" man="1"/>
    <brk id="77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53"/>
  <sheetViews>
    <sheetView view="pageBreakPreview" zoomScaleSheetLayoutView="100" zoomScalePageLayoutView="0" workbookViewId="0" topLeftCell="A31">
      <selection activeCell="F1" sqref="F1:J1"/>
    </sheetView>
  </sheetViews>
  <sheetFormatPr defaultColWidth="9.140625" defaultRowHeight="12.75"/>
  <cols>
    <col min="3" max="3" width="67.8515625" style="0" customWidth="1"/>
    <col min="4" max="4" width="10.140625" style="0" customWidth="1"/>
    <col min="5" max="5" width="12.421875" style="0" customWidth="1"/>
    <col min="6" max="6" width="13.28125" style="0" customWidth="1"/>
    <col min="7" max="7" width="12.57421875" style="0" customWidth="1"/>
    <col min="8" max="8" width="13.00390625" style="0" customWidth="1"/>
  </cols>
  <sheetData>
    <row r="1" spans="6:10" ht="38.25" customHeight="1">
      <c r="F1" s="125" t="s">
        <v>206</v>
      </c>
      <c r="G1" s="125"/>
      <c r="H1" s="125"/>
      <c r="I1" s="125"/>
      <c r="J1" s="125"/>
    </row>
    <row r="2" spans="3:8" ht="30.75" customHeight="1">
      <c r="C2" s="124" t="s">
        <v>138</v>
      </c>
      <c r="D2" s="124"/>
      <c r="E2" s="124"/>
      <c r="F2" s="124"/>
      <c r="G2" s="124"/>
      <c r="H2" s="124"/>
    </row>
    <row r="3" spans="2:10" ht="12.75">
      <c r="B3" s="111" t="s">
        <v>0</v>
      </c>
      <c r="C3" s="111" t="s">
        <v>93</v>
      </c>
      <c r="D3" s="111" t="s">
        <v>53</v>
      </c>
      <c r="E3" s="111" t="s">
        <v>94</v>
      </c>
      <c r="F3" s="128" t="s">
        <v>54</v>
      </c>
      <c r="G3" s="128"/>
      <c r="H3" s="128"/>
      <c r="I3" s="1" t="s">
        <v>55</v>
      </c>
      <c r="J3" s="1" t="s">
        <v>58</v>
      </c>
    </row>
    <row r="4" spans="2:10" ht="12.75">
      <c r="B4" s="112"/>
      <c r="C4" s="112"/>
      <c r="D4" s="112"/>
      <c r="E4" s="112"/>
      <c r="F4" s="128"/>
      <c r="G4" s="128"/>
      <c r="H4" s="128"/>
      <c r="I4" s="1" t="s">
        <v>56</v>
      </c>
      <c r="J4" s="1" t="s">
        <v>56</v>
      </c>
    </row>
    <row r="5" spans="2:10" ht="12.75">
      <c r="B5" s="112"/>
      <c r="C5" s="112"/>
      <c r="D5" s="112"/>
      <c r="E5" s="112"/>
      <c r="F5" s="128"/>
      <c r="G5" s="128"/>
      <c r="H5" s="128"/>
      <c r="I5" s="1" t="s">
        <v>57</v>
      </c>
      <c r="J5" s="1" t="s">
        <v>57</v>
      </c>
    </row>
    <row r="6" spans="2:10" ht="12.75">
      <c r="B6" s="113"/>
      <c r="C6" s="113"/>
      <c r="D6" s="113"/>
      <c r="E6" s="113"/>
      <c r="F6" s="1" t="s">
        <v>59</v>
      </c>
      <c r="G6" s="1" t="s">
        <v>60</v>
      </c>
      <c r="H6" s="1" t="s">
        <v>61</v>
      </c>
      <c r="I6" s="127"/>
      <c r="J6" s="127"/>
    </row>
    <row r="7" spans="2:10" s="36" customFormat="1" ht="10.5">
      <c r="B7" s="35">
        <v>1</v>
      </c>
      <c r="C7" s="35">
        <v>2</v>
      </c>
      <c r="D7" s="35">
        <v>3</v>
      </c>
      <c r="E7" s="35">
        <v>4</v>
      </c>
      <c r="F7" s="35">
        <v>5</v>
      </c>
      <c r="G7" s="35">
        <v>6</v>
      </c>
      <c r="H7" s="35">
        <v>7</v>
      </c>
      <c r="I7" s="35">
        <v>8</v>
      </c>
      <c r="J7" s="35">
        <v>9</v>
      </c>
    </row>
    <row r="8" spans="2:10" ht="14.25">
      <c r="B8" s="114" t="s">
        <v>62</v>
      </c>
      <c r="C8" s="115"/>
      <c r="D8" s="115"/>
      <c r="E8" s="115"/>
      <c r="F8" s="115"/>
      <c r="G8" s="115"/>
      <c r="H8" s="115"/>
      <c r="I8" s="115"/>
      <c r="J8" s="116"/>
    </row>
    <row r="9" spans="2:10" ht="15">
      <c r="B9" s="2">
        <v>1</v>
      </c>
      <c r="C9" s="3" t="s">
        <v>10</v>
      </c>
      <c r="D9" s="4" t="s">
        <v>64</v>
      </c>
      <c r="E9" s="4"/>
      <c r="F9" s="4">
        <f>'ДОДАТОК 1'!I20</f>
        <v>20036057</v>
      </c>
      <c r="G9" s="3"/>
      <c r="H9" s="3"/>
      <c r="I9" s="3"/>
      <c r="J9" s="3"/>
    </row>
    <row r="10" spans="2:10" ht="25.5">
      <c r="B10" s="2">
        <v>2</v>
      </c>
      <c r="C10" s="3" t="s">
        <v>24</v>
      </c>
      <c r="D10" s="4" t="s">
        <v>63</v>
      </c>
      <c r="E10" s="4"/>
      <c r="F10" s="4">
        <f>'ДОДАТОК 1'!I53</f>
        <v>34751517</v>
      </c>
      <c r="G10" s="3"/>
      <c r="H10" s="3"/>
      <c r="I10" s="3"/>
      <c r="J10" s="3"/>
    </row>
    <row r="11" spans="2:10" ht="15">
      <c r="B11" s="2">
        <v>3</v>
      </c>
      <c r="C11" s="3" t="s">
        <v>35</v>
      </c>
      <c r="D11" s="4"/>
      <c r="E11" s="4"/>
      <c r="F11" s="4">
        <f>'ДОДАТОК 1'!I65</f>
        <v>2678071</v>
      </c>
      <c r="G11" s="3"/>
      <c r="H11" s="3"/>
      <c r="I11" s="3"/>
      <c r="J11" s="3"/>
    </row>
    <row r="12" spans="2:10" ht="15">
      <c r="B12" s="2">
        <v>4</v>
      </c>
      <c r="C12" s="3" t="s">
        <v>38</v>
      </c>
      <c r="D12" s="4" t="s">
        <v>63</v>
      </c>
      <c r="E12" s="4"/>
      <c r="F12" s="4">
        <f>'ДОДАТОК 1'!I69</f>
        <v>794700</v>
      </c>
      <c r="G12" s="3"/>
      <c r="H12" s="3"/>
      <c r="I12" s="3"/>
      <c r="J12" s="3"/>
    </row>
    <row r="13" spans="2:10" ht="25.5">
      <c r="B13" s="2">
        <v>5</v>
      </c>
      <c r="C13" s="3" t="s">
        <v>40</v>
      </c>
      <c r="D13" s="4" t="s">
        <v>63</v>
      </c>
      <c r="E13" s="4"/>
      <c r="F13" s="4">
        <f>'ДОДАТОК 1'!I126</f>
        <v>9453610</v>
      </c>
      <c r="G13" s="3"/>
      <c r="H13" s="3"/>
      <c r="I13" s="3"/>
      <c r="J13" s="3"/>
    </row>
    <row r="14" spans="2:10" ht="12.75">
      <c r="B14" s="118">
        <v>7</v>
      </c>
      <c r="C14" s="119" t="s">
        <v>65</v>
      </c>
      <c r="D14" s="120" t="s">
        <v>66</v>
      </c>
      <c r="E14" s="120" t="s">
        <v>67</v>
      </c>
      <c r="F14" s="120"/>
      <c r="G14" s="117"/>
      <c r="H14" s="117"/>
      <c r="I14" s="117"/>
      <c r="J14" s="117"/>
    </row>
    <row r="15" spans="2:10" ht="12.75">
      <c r="B15" s="118"/>
      <c r="C15" s="119"/>
      <c r="D15" s="120"/>
      <c r="E15" s="120"/>
      <c r="F15" s="120"/>
      <c r="G15" s="117"/>
      <c r="H15" s="117"/>
      <c r="I15" s="117"/>
      <c r="J15" s="117"/>
    </row>
    <row r="16" spans="2:10" ht="15">
      <c r="B16" s="2"/>
      <c r="C16" s="5" t="s">
        <v>68</v>
      </c>
      <c r="D16" s="4" t="s">
        <v>66</v>
      </c>
      <c r="E16" s="4" t="s">
        <v>69</v>
      </c>
      <c r="F16" s="4"/>
      <c r="G16" s="3"/>
      <c r="H16" s="3"/>
      <c r="I16" s="3"/>
      <c r="J16" s="3"/>
    </row>
    <row r="17" spans="2:10" ht="15">
      <c r="B17" s="2"/>
      <c r="C17" s="5" t="s">
        <v>70</v>
      </c>
      <c r="D17" s="16" t="s">
        <v>66</v>
      </c>
      <c r="E17" s="4" t="s">
        <v>71</v>
      </c>
      <c r="F17" s="3"/>
      <c r="G17" s="3"/>
      <c r="H17" s="3"/>
      <c r="I17" s="3"/>
      <c r="J17" s="3"/>
    </row>
    <row r="18" spans="2:10" ht="12.75">
      <c r="B18" s="108" t="s">
        <v>72</v>
      </c>
      <c r="C18" s="109"/>
      <c r="D18" s="109"/>
      <c r="E18" s="109"/>
      <c r="F18" s="109"/>
      <c r="G18" s="109"/>
      <c r="H18" s="109"/>
      <c r="I18" s="109"/>
      <c r="J18" s="110"/>
    </row>
    <row r="19" spans="2:10" ht="12.75">
      <c r="B19" s="118">
        <v>1</v>
      </c>
      <c r="C19" s="122" t="s">
        <v>73</v>
      </c>
      <c r="D19" s="120" t="s">
        <v>74</v>
      </c>
      <c r="E19" s="120"/>
      <c r="F19" s="120">
        <v>133</v>
      </c>
      <c r="G19" s="117"/>
      <c r="H19" s="117"/>
      <c r="I19" s="117"/>
      <c r="J19" s="117"/>
    </row>
    <row r="20" spans="2:10" ht="12.75">
      <c r="B20" s="118"/>
      <c r="C20" s="122"/>
      <c r="D20" s="120"/>
      <c r="E20" s="120"/>
      <c r="F20" s="120"/>
      <c r="G20" s="117"/>
      <c r="H20" s="117"/>
      <c r="I20" s="117"/>
      <c r="J20" s="117"/>
    </row>
    <row r="21" spans="2:10" ht="12.75">
      <c r="B21" s="118">
        <v>2</v>
      </c>
      <c r="C21" s="119" t="s">
        <v>75</v>
      </c>
      <c r="D21" s="120" t="s">
        <v>76</v>
      </c>
      <c r="E21" s="120"/>
      <c r="F21" s="120">
        <v>4</v>
      </c>
      <c r="G21" s="117"/>
      <c r="H21" s="117"/>
      <c r="I21" s="117"/>
      <c r="J21" s="117"/>
    </row>
    <row r="22" spans="2:10" ht="12.75">
      <c r="B22" s="118"/>
      <c r="C22" s="119"/>
      <c r="D22" s="120"/>
      <c r="E22" s="120"/>
      <c r="F22" s="120"/>
      <c r="G22" s="117"/>
      <c r="H22" s="117"/>
      <c r="I22" s="117"/>
      <c r="J22" s="117"/>
    </row>
    <row r="23" spans="2:10" ht="12.75">
      <c r="B23" s="118">
        <v>3</v>
      </c>
      <c r="C23" s="119" t="s">
        <v>77</v>
      </c>
      <c r="D23" s="120" t="s">
        <v>76</v>
      </c>
      <c r="E23" s="120"/>
      <c r="F23" s="120">
        <v>3</v>
      </c>
      <c r="G23" s="117"/>
      <c r="H23" s="117"/>
      <c r="I23" s="117"/>
      <c r="J23" s="117"/>
    </row>
    <row r="24" spans="2:10" ht="12.75">
      <c r="B24" s="118"/>
      <c r="C24" s="119"/>
      <c r="D24" s="120"/>
      <c r="E24" s="120"/>
      <c r="F24" s="120"/>
      <c r="G24" s="117"/>
      <c r="H24" s="117"/>
      <c r="I24" s="117"/>
      <c r="J24" s="117"/>
    </row>
    <row r="25" spans="2:10" ht="12.75">
      <c r="B25" s="118">
        <v>4</v>
      </c>
      <c r="C25" s="119" t="s">
        <v>78</v>
      </c>
      <c r="D25" s="120" t="s">
        <v>74</v>
      </c>
      <c r="E25" s="120"/>
      <c r="F25" s="120">
        <v>23</v>
      </c>
      <c r="G25" s="117"/>
      <c r="H25" s="117"/>
      <c r="I25" s="117"/>
      <c r="J25" s="117"/>
    </row>
    <row r="26" spans="2:10" ht="12.75">
      <c r="B26" s="118"/>
      <c r="C26" s="119"/>
      <c r="D26" s="120"/>
      <c r="E26" s="120"/>
      <c r="F26" s="120"/>
      <c r="G26" s="117"/>
      <c r="H26" s="117"/>
      <c r="I26" s="117"/>
      <c r="J26" s="117"/>
    </row>
    <row r="27" spans="2:10" ht="15">
      <c r="B27" s="2">
        <v>5</v>
      </c>
      <c r="C27" s="5" t="s">
        <v>79</v>
      </c>
      <c r="D27" s="4"/>
      <c r="E27" s="4"/>
      <c r="F27" s="4">
        <v>10</v>
      </c>
      <c r="G27" s="3"/>
      <c r="H27" s="3"/>
      <c r="I27" s="3"/>
      <c r="J27" s="3"/>
    </row>
    <row r="28" spans="2:10" ht="15">
      <c r="B28" s="2">
        <v>6</v>
      </c>
      <c r="C28" s="5" t="s">
        <v>80</v>
      </c>
      <c r="D28" s="4"/>
      <c r="E28" s="4"/>
      <c r="F28" s="4">
        <v>10</v>
      </c>
      <c r="G28" s="3"/>
      <c r="H28" s="3"/>
      <c r="I28" s="3"/>
      <c r="J28" s="3"/>
    </row>
    <row r="29" spans="2:10" ht="12.75">
      <c r="B29" s="118"/>
      <c r="C29" s="119" t="s">
        <v>65</v>
      </c>
      <c r="D29" s="120" t="s">
        <v>66</v>
      </c>
      <c r="E29" s="120" t="s">
        <v>67</v>
      </c>
      <c r="F29" s="120"/>
      <c r="G29" s="117"/>
      <c r="H29" s="117"/>
      <c r="I29" s="117"/>
      <c r="J29" s="117"/>
    </row>
    <row r="30" spans="2:10" ht="12.75">
      <c r="B30" s="118"/>
      <c r="C30" s="119"/>
      <c r="D30" s="120"/>
      <c r="E30" s="120"/>
      <c r="F30" s="120"/>
      <c r="G30" s="117"/>
      <c r="H30" s="117"/>
      <c r="I30" s="117"/>
      <c r="J30" s="117"/>
    </row>
    <row r="31" spans="2:10" ht="15">
      <c r="B31" s="2"/>
      <c r="C31" s="5" t="s">
        <v>68</v>
      </c>
      <c r="D31" s="4" t="s">
        <v>66</v>
      </c>
      <c r="E31" s="4" t="s">
        <v>69</v>
      </c>
      <c r="F31" s="4"/>
      <c r="G31" s="3"/>
      <c r="H31" s="3"/>
      <c r="I31" s="3"/>
      <c r="J31" s="3"/>
    </row>
    <row r="32" spans="2:10" ht="15">
      <c r="B32" s="2"/>
      <c r="C32" s="5" t="s">
        <v>70</v>
      </c>
      <c r="D32" s="4" t="s">
        <v>66</v>
      </c>
      <c r="E32" s="4" t="s">
        <v>71</v>
      </c>
      <c r="F32" s="4"/>
      <c r="G32" s="3"/>
      <c r="H32" s="3"/>
      <c r="I32" s="3"/>
      <c r="J32" s="3"/>
    </row>
    <row r="33" spans="2:10" ht="12.75">
      <c r="B33" s="108" t="s">
        <v>81</v>
      </c>
      <c r="C33" s="109"/>
      <c r="D33" s="109"/>
      <c r="E33" s="109"/>
      <c r="F33" s="109"/>
      <c r="G33" s="109"/>
      <c r="H33" s="109"/>
      <c r="I33" s="109"/>
      <c r="J33" s="110"/>
    </row>
    <row r="34" spans="2:10" ht="12.75">
      <c r="B34" s="121">
        <v>1</v>
      </c>
      <c r="C34" s="122" t="s">
        <v>82</v>
      </c>
      <c r="D34" s="120" t="s">
        <v>63</v>
      </c>
      <c r="E34" s="117"/>
      <c r="F34" s="123">
        <f>F13/F19</f>
        <v>71079.77443609023</v>
      </c>
      <c r="G34" s="120"/>
      <c r="H34" s="117"/>
      <c r="I34" s="117"/>
      <c r="J34" s="117"/>
    </row>
    <row r="35" spans="2:10" ht="12.75">
      <c r="B35" s="121"/>
      <c r="C35" s="122"/>
      <c r="D35" s="120"/>
      <c r="E35" s="117"/>
      <c r="F35" s="123"/>
      <c r="G35" s="120"/>
      <c r="H35" s="117"/>
      <c r="I35" s="117"/>
      <c r="J35" s="117"/>
    </row>
    <row r="36" spans="2:10" ht="15">
      <c r="B36" s="2">
        <v>2</v>
      </c>
      <c r="C36" s="6" t="s">
        <v>83</v>
      </c>
      <c r="D36" s="34" t="s">
        <v>63</v>
      </c>
      <c r="E36" s="3"/>
      <c r="F36" s="7">
        <f>F12/F21</f>
        <v>198675</v>
      </c>
      <c r="G36" s="3"/>
      <c r="H36" s="3"/>
      <c r="I36" s="3"/>
      <c r="J36" s="3"/>
    </row>
    <row r="37" spans="2:10" ht="15">
      <c r="B37" s="2">
        <v>3</v>
      </c>
      <c r="C37" s="6" t="s">
        <v>84</v>
      </c>
      <c r="D37" s="34" t="s">
        <v>63</v>
      </c>
      <c r="E37" s="3"/>
      <c r="F37" s="4">
        <v>6456</v>
      </c>
      <c r="G37" s="3"/>
      <c r="H37" s="3"/>
      <c r="I37" s="3"/>
      <c r="J37" s="3"/>
    </row>
    <row r="38" spans="2:10" ht="15">
      <c r="B38" s="2">
        <v>4</v>
      </c>
      <c r="C38" s="6" t="s">
        <v>85</v>
      </c>
      <c r="D38" s="34" t="s">
        <v>63</v>
      </c>
      <c r="E38" s="3"/>
      <c r="F38" s="7">
        <f>F10/F27</f>
        <v>3475151.7</v>
      </c>
      <c r="G38" s="3"/>
      <c r="H38" s="3"/>
      <c r="I38" s="3"/>
      <c r="J38" s="3"/>
    </row>
    <row r="39" spans="2:10" ht="15">
      <c r="B39" s="2">
        <v>5</v>
      </c>
      <c r="C39" s="6" t="s">
        <v>86</v>
      </c>
      <c r="D39" s="3"/>
      <c r="E39" s="3"/>
      <c r="F39" s="7">
        <f>F9/F28</f>
        <v>2003605.7</v>
      </c>
      <c r="G39" s="3"/>
      <c r="H39" s="3"/>
      <c r="I39" s="3"/>
      <c r="J39" s="3"/>
    </row>
    <row r="40" spans="2:10" ht="12.75">
      <c r="B40" s="108" t="s">
        <v>87</v>
      </c>
      <c r="C40" s="109"/>
      <c r="D40" s="109"/>
      <c r="E40" s="109"/>
      <c r="F40" s="109"/>
      <c r="G40" s="109"/>
      <c r="H40" s="109"/>
      <c r="I40" s="109"/>
      <c r="J40" s="110"/>
    </row>
    <row r="41" spans="2:10" ht="12.75">
      <c r="B41" s="118">
        <v>1</v>
      </c>
      <c r="C41" s="119" t="s">
        <v>88</v>
      </c>
      <c r="D41" s="120" t="s">
        <v>89</v>
      </c>
      <c r="E41" s="117"/>
      <c r="F41" s="120">
        <v>100</v>
      </c>
      <c r="G41" s="117"/>
      <c r="H41" s="117"/>
      <c r="I41" s="117"/>
      <c r="J41" s="117"/>
    </row>
    <row r="42" spans="2:10" ht="12.75">
      <c r="B42" s="118"/>
      <c r="C42" s="119"/>
      <c r="D42" s="120"/>
      <c r="E42" s="117"/>
      <c r="F42" s="120"/>
      <c r="G42" s="117"/>
      <c r="H42" s="117"/>
      <c r="I42" s="117"/>
      <c r="J42" s="117"/>
    </row>
    <row r="43" spans="2:10" ht="12.75">
      <c r="B43" s="118">
        <v>2</v>
      </c>
      <c r="C43" s="119" t="s">
        <v>90</v>
      </c>
      <c r="D43" s="120" t="s">
        <v>89</v>
      </c>
      <c r="E43" s="117"/>
      <c r="F43" s="120">
        <v>100</v>
      </c>
      <c r="G43" s="117"/>
      <c r="H43" s="117"/>
      <c r="I43" s="117"/>
      <c r="J43" s="117"/>
    </row>
    <row r="44" spans="2:10" ht="12.75">
      <c r="B44" s="118"/>
      <c r="C44" s="119"/>
      <c r="D44" s="120"/>
      <c r="E44" s="117"/>
      <c r="F44" s="120"/>
      <c r="G44" s="117"/>
      <c r="H44" s="117"/>
      <c r="I44" s="117"/>
      <c r="J44" s="117"/>
    </row>
    <row r="45" spans="2:10" ht="12.75">
      <c r="B45" s="118">
        <v>3</v>
      </c>
      <c r="C45" s="119" t="s">
        <v>91</v>
      </c>
      <c r="D45" s="120" t="s">
        <v>89</v>
      </c>
      <c r="E45" s="117"/>
      <c r="F45" s="120">
        <v>100</v>
      </c>
      <c r="G45" s="117"/>
      <c r="H45" s="117"/>
      <c r="I45" s="117"/>
      <c r="J45" s="117"/>
    </row>
    <row r="46" spans="2:10" ht="12.75">
      <c r="B46" s="118"/>
      <c r="C46" s="119"/>
      <c r="D46" s="120"/>
      <c r="E46" s="117"/>
      <c r="F46" s="120"/>
      <c r="G46" s="117"/>
      <c r="H46" s="117"/>
      <c r="I46" s="117"/>
      <c r="J46" s="117"/>
    </row>
    <row r="47" spans="2:10" ht="12.75">
      <c r="B47" s="118">
        <v>5</v>
      </c>
      <c r="C47" s="119" t="s">
        <v>92</v>
      </c>
      <c r="D47" s="120" t="s">
        <v>89</v>
      </c>
      <c r="E47" s="117"/>
      <c r="F47" s="120">
        <v>100</v>
      </c>
      <c r="G47" s="117"/>
      <c r="H47" s="117"/>
      <c r="I47" s="117"/>
      <c r="J47" s="117"/>
    </row>
    <row r="48" spans="2:10" ht="12.75">
      <c r="B48" s="118"/>
      <c r="C48" s="119"/>
      <c r="D48" s="120"/>
      <c r="E48" s="117"/>
      <c r="F48" s="120"/>
      <c r="G48" s="117"/>
      <c r="H48" s="117"/>
      <c r="I48" s="117"/>
      <c r="J48" s="117"/>
    </row>
    <row r="49" spans="2:10" ht="15">
      <c r="B49" s="2"/>
      <c r="C49" s="5" t="s">
        <v>68</v>
      </c>
      <c r="D49" s="34" t="s">
        <v>89</v>
      </c>
      <c r="E49" s="3"/>
      <c r="F49" s="4">
        <v>100</v>
      </c>
      <c r="G49" s="3"/>
      <c r="H49" s="3"/>
      <c r="I49" s="3"/>
      <c r="J49" s="3"/>
    </row>
    <row r="50" spans="2:10" ht="15">
      <c r="B50" s="2"/>
      <c r="C50" s="5" t="s">
        <v>70</v>
      </c>
      <c r="D50" s="34" t="s">
        <v>89</v>
      </c>
      <c r="E50" s="3"/>
      <c r="F50" s="4">
        <v>100</v>
      </c>
      <c r="G50" s="3"/>
      <c r="H50" s="3"/>
      <c r="I50" s="3"/>
      <c r="J50" s="3"/>
    </row>
    <row r="53" spans="2:10" ht="14.25">
      <c r="B53" s="126" t="s">
        <v>111</v>
      </c>
      <c r="C53" s="126"/>
      <c r="D53" s="126"/>
      <c r="E53" s="126"/>
      <c r="F53" s="126"/>
      <c r="G53" s="126"/>
      <c r="H53" s="126"/>
      <c r="I53" s="126"/>
      <c r="J53" s="126"/>
    </row>
  </sheetData>
  <sheetProtection/>
  <mergeCells count="112">
    <mergeCell ref="C2:H2"/>
    <mergeCell ref="F1:J1"/>
    <mergeCell ref="B53:J53"/>
    <mergeCell ref="I6:J6"/>
    <mergeCell ref="C14:C15"/>
    <mergeCell ref="D14:D15"/>
    <mergeCell ref="E14:E15"/>
    <mergeCell ref="F14:F15"/>
    <mergeCell ref="G14:G15"/>
    <mergeCell ref="F3:H5"/>
    <mergeCell ref="H14:H15"/>
    <mergeCell ref="I14:I15"/>
    <mergeCell ref="J14:J15"/>
    <mergeCell ref="B19:B20"/>
    <mergeCell ref="C19:C20"/>
    <mergeCell ref="D19:D20"/>
    <mergeCell ref="E19:E20"/>
    <mergeCell ref="F19:F20"/>
    <mergeCell ref="G19:G20"/>
    <mergeCell ref="B14:B15"/>
    <mergeCell ref="H19:H20"/>
    <mergeCell ref="I19:I20"/>
    <mergeCell ref="J19:J20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  <mergeCell ref="B23:B24"/>
    <mergeCell ref="C23:C24"/>
    <mergeCell ref="D23:D24"/>
    <mergeCell ref="E23:E24"/>
    <mergeCell ref="F23:F24"/>
    <mergeCell ref="G23:G24"/>
    <mergeCell ref="H23:H24"/>
    <mergeCell ref="I23:I24"/>
    <mergeCell ref="B25:B26"/>
    <mergeCell ref="C25:C26"/>
    <mergeCell ref="D25:D26"/>
    <mergeCell ref="E25:E26"/>
    <mergeCell ref="F25:F26"/>
    <mergeCell ref="G25:G26"/>
    <mergeCell ref="C29:C30"/>
    <mergeCell ref="D29:D30"/>
    <mergeCell ref="E29:E30"/>
    <mergeCell ref="F29:F30"/>
    <mergeCell ref="G29:G30"/>
    <mergeCell ref="J23:J24"/>
    <mergeCell ref="H25:H26"/>
    <mergeCell ref="I25:I26"/>
    <mergeCell ref="J25:J26"/>
    <mergeCell ref="H29:H30"/>
    <mergeCell ref="I29:I30"/>
    <mergeCell ref="J29:J30"/>
    <mergeCell ref="B34:B35"/>
    <mergeCell ref="C34:C35"/>
    <mergeCell ref="D34:D35"/>
    <mergeCell ref="E34:E35"/>
    <mergeCell ref="F34:F35"/>
    <mergeCell ref="G34:G35"/>
    <mergeCell ref="B29:B30"/>
    <mergeCell ref="J34:J35"/>
    <mergeCell ref="B41:B42"/>
    <mergeCell ref="C41:C42"/>
    <mergeCell ref="D41:D42"/>
    <mergeCell ref="E41:E42"/>
    <mergeCell ref="F41:F42"/>
    <mergeCell ref="G41:G42"/>
    <mergeCell ref="H41:H42"/>
    <mergeCell ref="I41:I42"/>
    <mergeCell ref="J41:J42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B45:B46"/>
    <mergeCell ref="C45:C46"/>
    <mergeCell ref="D45:D46"/>
    <mergeCell ref="E45:E46"/>
    <mergeCell ref="F45:F46"/>
    <mergeCell ref="G45:G46"/>
    <mergeCell ref="H45:H46"/>
    <mergeCell ref="I45:I46"/>
    <mergeCell ref="J45:J46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B33:J33"/>
    <mergeCell ref="B40:J40"/>
    <mergeCell ref="D3:D6"/>
    <mergeCell ref="C3:C6"/>
    <mergeCell ref="B3:B6"/>
    <mergeCell ref="E3:E6"/>
    <mergeCell ref="B18:J18"/>
    <mergeCell ref="B8:J8"/>
    <mergeCell ref="H34:H35"/>
    <mergeCell ref="I34:I35"/>
  </mergeCells>
  <printOptions/>
  <pageMargins left="0.31496062992125984" right="0.31496062992125984" top="0.35433070866141736" bottom="0.35433070866141736" header="0.31496062992125984" footer="0.31496062992125984"/>
  <pageSetup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7"/>
  <sheetViews>
    <sheetView tabSelected="1" view="pageBreakPreview" zoomScaleSheetLayoutView="100" zoomScalePageLayoutView="0" workbookViewId="0" topLeftCell="A1">
      <selection activeCell="B17" sqref="B17:H17"/>
    </sheetView>
  </sheetViews>
  <sheetFormatPr defaultColWidth="9.140625" defaultRowHeight="12.75"/>
  <cols>
    <col min="2" max="2" width="54.28125" style="0" customWidth="1"/>
    <col min="3" max="3" width="10.28125" style="0" customWidth="1"/>
    <col min="7" max="7" width="13.421875" style="0" customWidth="1"/>
    <col min="8" max="8" width="12.140625" style="0" customWidth="1"/>
  </cols>
  <sheetData>
    <row r="1" spans="6:8" ht="52.5" customHeight="1">
      <c r="F1" s="125" t="s">
        <v>207</v>
      </c>
      <c r="G1" s="125"/>
      <c r="H1" s="125"/>
    </row>
    <row r="2" spans="2:7" ht="12.75">
      <c r="B2" s="129" t="s">
        <v>109</v>
      </c>
      <c r="C2" s="129"/>
      <c r="D2" s="129"/>
      <c r="E2" s="129"/>
      <c r="F2" s="129"/>
      <c r="G2" s="129"/>
    </row>
    <row r="4" spans="2:8" ht="25.5" customHeight="1">
      <c r="B4" s="134" t="s">
        <v>107</v>
      </c>
      <c r="C4" s="130" t="s">
        <v>95</v>
      </c>
      <c r="D4" s="130"/>
      <c r="E4" s="130"/>
      <c r="F4" s="130"/>
      <c r="G4" s="130"/>
      <c r="H4" s="134" t="s">
        <v>108</v>
      </c>
    </row>
    <row r="5" spans="2:8" ht="12.75">
      <c r="B5" s="135"/>
      <c r="C5" s="130"/>
      <c r="D5" s="130"/>
      <c r="E5" s="130"/>
      <c r="F5" s="130"/>
      <c r="G5" s="130"/>
      <c r="H5" s="135"/>
    </row>
    <row r="6" spans="2:8" ht="12.75">
      <c r="B6" s="135"/>
      <c r="C6" s="130" t="s">
        <v>96</v>
      </c>
      <c r="D6" s="130"/>
      <c r="E6" s="130"/>
      <c r="F6" s="8" t="s">
        <v>97</v>
      </c>
      <c r="G6" s="8" t="s">
        <v>98</v>
      </c>
      <c r="H6" s="135"/>
    </row>
    <row r="7" spans="2:8" ht="12.75">
      <c r="B7" s="135"/>
      <c r="C7" s="131">
        <v>2023</v>
      </c>
      <c r="D7" s="131">
        <v>2024</v>
      </c>
      <c r="E7" s="131">
        <v>2025</v>
      </c>
      <c r="F7" s="8" t="s">
        <v>99</v>
      </c>
      <c r="G7" s="8" t="s">
        <v>101</v>
      </c>
      <c r="H7" s="135"/>
    </row>
    <row r="8" spans="2:8" ht="12.75">
      <c r="B8" s="136"/>
      <c r="C8" s="131"/>
      <c r="D8" s="131"/>
      <c r="E8" s="131"/>
      <c r="F8" s="8" t="s">
        <v>100</v>
      </c>
      <c r="G8" s="8" t="s">
        <v>100</v>
      </c>
      <c r="H8" s="136"/>
    </row>
    <row r="9" spans="2:8" ht="12.75">
      <c r="B9" s="8">
        <v>1</v>
      </c>
      <c r="C9" s="8">
        <v>2</v>
      </c>
      <c r="D9" s="8">
        <v>3</v>
      </c>
      <c r="E9" s="8">
        <v>4</v>
      </c>
      <c r="F9" s="8">
        <v>5</v>
      </c>
      <c r="G9" s="8">
        <v>6</v>
      </c>
      <c r="H9" s="8">
        <v>7</v>
      </c>
    </row>
    <row r="10" spans="2:8" ht="15.75">
      <c r="B10" s="9" t="s">
        <v>102</v>
      </c>
      <c r="C10" s="120">
        <f>'ДОДАТОК 1'!I127</f>
        <v>67713955</v>
      </c>
      <c r="D10" s="131"/>
      <c r="E10" s="131"/>
      <c r="F10" s="133"/>
      <c r="G10" s="133"/>
      <c r="H10" s="120">
        <f>C10+D10+E10+F10+G10</f>
        <v>67713955</v>
      </c>
    </row>
    <row r="11" spans="2:8" ht="15.75">
      <c r="B11" s="9" t="s">
        <v>103</v>
      </c>
      <c r="C11" s="120"/>
      <c r="D11" s="131"/>
      <c r="E11" s="131"/>
      <c r="F11" s="133"/>
      <c r="G11" s="133"/>
      <c r="H11" s="120"/>
    </row>
    <row r="12" spans="2:8" ht="15.75">
      <c r="B12" s="9" t="s">
        <v>104</v>
      </c>
      <c r="C12" s="10"/>
      <c r="D12" s="11"/>
      <c r="E12" s="11"/>
      <c r="F12" s="10"/>
      <c r="G12" s="10"/>
      <c r="H12" s="10"/>
    </row>
    <row r="13" spans="2:8" ht="15.75">
      <c r="B13" s="9" t="s">
        <v>105</v>
      </c>
      <c r="C13" s="4">
        <f>C10</f>
        <v>67713955</v>
      </c>
      <c r="D13" s="4"/>
      <c r="E13" s="4"/>
      <c r="F13" s="10"/>
      <c r="G13" s="10"/>
      <c r="H13" s="4">
        <f>C13+D13+E13+F13+G13</f>
        <v>67713955</v>
      </c>
    </row>
    <row r="14" spans="2:8" ht="15.75">
      <c r="B14" s="12" t="s">
        <v>106</v>
      </c>
      <c r="C14" s="10"/>
      <c r="D14" s="10"/>
      <c r="E14" s="10"/>
      <c r="F14" s="10"/>
      <c r="G14" s="10"/>
      <c r="H14" s="10"/>
    </row>
    <row r="17" spans="2:8" ht="15.75">
      <c r="B17" s="132" t="s">
        <v>112</v>
      </c>
      <c r="C17" s="132"/>
      <c r="D17" s="132"/>
      <c r="E17" s="132"/>
      <c r="F17" s="132"/>
      <c r="G17" s="132"/>
      <c r="H17" s="132"/>
    </row>
  </sheetData>
  <sheetProtection/>
  <mergeCells count="16">
    <mergeCell ref="F1:H1"/>
    <mergeCell ref="B17:H17"/>
    <mergeCell ref="D10:D11"/>
    <mergeCell ref="E10:E11"/>
    <mergeCell ref="F10:F11"/>
    <mergeCell ref="G10:G11"/>
    <mergeCell ref="H10:H11"/>
    <mergeCell ref="B4:B8"/>
    <mergeCell ref="H4:H8"/>
    <mergeCell ref="C10:C11"/>
    <mergeCell ref="B2:G2"/>
    <mergeCell ref="C4:G5"/>
    <mergeCell ref="C6:E6"/>
    <mergeCell ref="C7:C8"/>
    <mergeCell ref="D7:D8"/>
    <mergeCell ref="E7:E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Makar Marina</dc:creator>
  <cp:keywords/>
  <dc:description/>
  <cp:lastModifiedBy>Slabenko</cp:lastModifiedBy>
  <cp:lastPrinted>2023-11-06T13:09:05Z</cp:lastPrinted>
  <dcterms:created xsi:type="dcterms:W3CDTF">2023-01-10T06:38:23Z</dcterms:created>
  <dcterms:modified xsi:type="dcterms:W3CDTF">2023-11-09T14:33:48Z</dcterms:modified>
  <cp:category/>
  <cp:version/>
  <cp:contentType/>
  <cp:contentStatus/>
</cp:coreProperties>
</file>