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2"/>
  </bookViews>
  <sheets>
    <sheet name="ДОДАТОК 1" sheetId="1" r:id="rId1"/>
    <sheet name="ДОДАТОК 2" sheetId="2" r:id="rId2"/>
    <sheet name="ДОДАТОК 3" sheetId="3" r:id="rId3"/>
  </sheets>
  <definedNames>
    <definedName name="_xlnm._FilterDatabase" localSheetId="0" hidden="1">'ДОДАТОК 1'!$A$7:$M$7</definedName>
    <definedName name="_xlnm.Print_Area" localSheetId="0">'ДОДАТОК 1'!$A$1:$M$29</definedName>
    <definedName name="_xlnm.Print_Area" localSheetId="1">'ДОДАТОК 2'!$A$1:$K$51</definedName>
    <definedName name="_xlnm.Print_Area" localSheetId="2">'ДОДАТОК 3'!$A$1:$H$19</definedName>
  </definedNames>
  <calcPr fullCalcOnLoad="1"/>
</workbook>
</file>

<file path=xl/sharedStrings.xml><?xml version="1.0" encoding="utf-8"?>
<sst xmlns="http://schemas.openxmlformats.org/spreadsheetml/2006/main" count="155" uniqueCount="105">
  <si>
    <t>№</t>
  </si>
  <si>
    <t>Завдання</t>
  </si>
  <si>
    <t>Зміст заходів</t>
  </si>
  <si>
    <t>Цільова група (жінки/чоловіки різних груп)</t>
  </si>
  <si>
    <t>Термін виконання</t>
  </si>
  <si>
    <t>Виконавці</t>
  </si>
  <si>
    <t>Джерела фінансування</t>
  </si>
  <si>
    <t>Очікуваний результат</t>
  </si>
  <si>
    <t>Всього</t>
  </si>
  <si>
    <t>Одиниця</t>
  </si>
  <si>
    <t>І етап виконання програми</t>
  </si>
  <si>
    <t>II етап</t>
  </si>
  <si>
    <t>(20_-20_</t>
  </si>
  <si>
    <t>роки)</t>
  </si>
  <si>
    <t>III етап</t>
  </si>
  <si>
    <t>2023   рік</t>
  </si>
  <si>
    <t>Назва показника</t>
  </si>
  <si>
    <t>Вихідні дані на початок дії програми</t>
  </si>
  <si>
    <t>Етапи виконання програми</t>
  </si>
  <si>
    <t>І</t>
  </si>
  <si>
    <t>II</t>
  </si>
  <si>
    <t>III</t>
  </si>
  <si>
    <t>20-  20</t>
  </si>
  <si>
    <t>роки</t>
  </si>
  <si>
    <t>20 - 20</t>
  </si>
  <si>
    <t>Обсяг ресурсів, всього,</t>
  </si>
  <si>
    <t>у тому числі:</t>
  </si>
  <si>
    <t>державний бюджет</t>
  </si>
  <si>
    <t>сільський  бюджет</t>
  </si>
  <si>
    <t>кошти небюджетних джерел</t>
  </si>
  <si>
    <t>Обсяг коштів, що пропонується залучити до виконання Програми</t>
  </si>
  <si>
    <t>Всього витрат на виконання Програми</t>
  </si>
  <si>
    <t xml:space="preserve">Ресурсне забезпечення Програми </t>
  </si>
  <si>
    <t xml:space="preserve">Сільський голова                                                                 Наталія КРУПИЦЯ     </t>
  </si>
  <si>
    <t xml:space="preserve">Сільський голова                                                                                                                                Наталія КРУПИЦЯ     </t>
  </si>
  <si>
    <t>№ завдання</t>
  </si>
  <si>
    <t>№ заходу</t>
  </si>
  <si>
    <t>затрат</t>
  </si>
  <si>
    <t>2024   рік</t>
  </si>
  <si>
    <t>2025   рік</t>
  </si>
  <si>
    <t>%</t>
  </si>
  <si>
    <t>всього</t>
  </si>
  <si>
    <t>Ведення військового обліку мобілізаційних ресурсів на території відповідальності</t>
  </si>
  <si>
    <t>Виготовлення статистичних бланків, відомостей, книг та журналів для ведення обліку військовозобов’язаних та техніки, проведення вивчення мобілізаційних ресурсів</t>
  </si>
  <si>
    <t>Проведення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з подальшим призначення до складу команд для покращення якості виконання завдання під час проведення мобілізації.</t>
  </si>
  <si>
    <t>Проведення призову, оповіщення військовозобов’язаних та резервістів на навчальні (перевірочні) збори, проведення медичних оглядів, оформлення документів, доставку до місця проведення зборів, розшук військовозобов’язаних, які не з’явилися на відправку(з урахуванням затрат на паливо)</t>
  </si>
  <si>
    <t>2023-2025 роки</t>
  </si>
  <si>
    <t>Відділ військового обліку Фонтанської сільської ради Одеського району Одеської області</t>
  </si>
  <si>
    <t>Сільський (місцевий) бюджет</t>
  </si>
  <si>
    <t>Підготовка елементів бази мобілізаційного розгортання, проведення мобілізаційних заходів.</t>
  </si>
  <si>
    <t>Виготовлення, ремонт та розміщення матеріально-технічних засобів та елементів бази мобілізаційного розгортання (дільниці оповіщення, пунктів збору сільських (селищних) рад, попереднього пункту збору військовозобов'язаних та техніки).</t>
  </si>
  <si>
    <t>Проведення інформаційно-пропогандиської роботи з насаленням ОТГ щодо виконання військового обов’язку в запасі, проведення занять, інструкторсько -методичних навчань, мобілізаційних тренувань з апаратом посилення, адміністрацією ДО, ПЗСР, ППЗВ та  ППЗТ.</t>
  </si>
  <si>
    <t>Перевірка та оцінка стану мобілізаційної готовності органів державної влади та місцевого самоврядування, підприємств, установ та організацій ОТГ.</t>
  </si>
  <si>
    <t>Придбання канцелярського та письмового приладдя для проведення оповіщення та ведення обліку військовозобов’язаних та техніки національної економіки. (листи, марки, тощо).</t>
  </si>
  <si>
    <t>Якісно і в повному обсязі виконати усі заходи щодо ведення обліку військовозобов’язаних та техніки.</t>
  </si>
  <si>
    <t>Покращення якості комплектування команд і партій, відновлення військового обліку.</t>
  </si>
  <si>
    <t xml:space="preserve">Виконати планове завдання по призову (мобілізації) військовозобов’язаних </t>
  </si>
  <si>
    <t>Якісно і в повному обсязі виконати усі заходи щодо ведення обліку та оповіщення військовозобов’язаних та техніки національної економіки.</t>
  </si>
  <si>
    <t>Уточнення та донесення мобілізаційних планів, заходів та практичних дій органів державної влади та місцевого самоврядування, підприємств, установ та організацій ОТГ щодо виконання мобілізаційного завдання..</t>
  </si>
  <si>
    <t>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t>
  </si>
  <si>
    <t>Удосконалення практичних  дій адміністрації елементів бази мобілізаційного розгортання.</t>
  </si>
  <si>
    <t>Перевірка готовності підприємств, організацій та установ ОТГ до виконання мобілізаційних заходів.</t>
  </si>
  <si>
    <t>Уточнення мобілізаційної спроможності керівниками підприємств, організацій та установ ОТГ.</t>
  </si>
  <si>
    <t>Забезпечення елементів бази мобілізаційного розгортання необхідними матеріально-технічними засобами.</t>
  </si>
  <si>
    <t>І. Показники затрат</t>
  </si>
  <si>
    <t>грн.</t>
  </si>
  <si>
    <t>грн</t>
  </si>
  <si>
    <t>II Показники продукту</t>
  </si>
  <si>
    <t>осіб</t>
  </si>
  <si>
    <t>III. Показники ефективності</t>
  </si>
  <si>
    <t>Грн.</t>
  </si>
  <si>
    <t>IV Показники якості</t>
  </si>
  <si>
    <t>Відсоток осіб, які пройшли медичний огляд</t>
  </si>
  <si>
    <t xml:space="preserve"> Відсоток переданих трансфертів</t>
  </si>
  <si>
    <t>Відсоток переданого обладнання довгострокового використання</t>
  </si>
  <si>
    <t xml:space="preserve">Обсяг видатків на фінансування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t>
  </si>
  <si>
    <t xml:space="preserve">Кількість осіб, яким планується провести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t>
  </si>
  <si>
    <t xml:space="preserve">Середня вартість медичного огляду на одного допризовника, призовника, військовозобов'язаного та резервіста які проживають та зареєстровані на території громади   </t>
  </si>
  <si>
    <t>Національна безпека і оборона для здійснення заходів правового режиму воєнного стану</t>
  </si>
  <si>
    <t xml:space="preserve">Напрями діяльності і заходи реалізації Програми </t>
  </si>
  <si>
    <t>Передача  коштів (трансферту) Регіональному управлінню  Сил територіальної оборони «Південь» (військова частина А5833) на закупівлю матеріалів та обладнання для проведення поточного ремонту по облаштуванню запасного пункту управління заглибленого типу для центру  управління Регіонального управління  Сил територіальної оборони «Південь» (військова частина А5833)</t>
  </si>
  <si>
    <t xml:space="preserve">Управління фінансів
Фонтанської сільської ради Одеського району Одеської області
Регіонального управління  Сил територіальної оборони «Південь» (військова частина А5833)
</t>
  </si>
  <si>
    <t>Показники результативності Програми</t>
  </si>
  <si>
    <t>Сільський голова</t>
  </si>
  <si>
    <t>Наталія КРУПИЦЯ</t>
  </si>
  <si>
    <t xml:space="preserve">Передача коштів субвенції військовій частини А 2238 , на закупівлю автомобільних частин та підтримання технічної готовності автомобільної техніки військової частини.
</t>
  </si>
  <si>
    <t xml:space="preserve">Управління фінансів
Фонтанської сільської ради Одеського району Одеської області
військова частина А 2238
</t>
  </si>
  <si>
    <t xml:space="preserve">Передача  коштів субвенції  26 Прикордонному загону Державної прикордонної служби України військовій частини А 2138 ,  для забезпечення потреб 26 Прикордонного загону Державної прикордонної служби України
</t>
  </si>
  <si>
    <t xml:space="preserve">Управління фінансів
Фонтанської сільської ради Одеського району Одеської області
26 Прикордонний загін Державної прикордонної служби України військова частина А 2138
</t>
  </si>
  <si>
    <t xml:space="preserve">Передача коштів субвенції військовій частини А 4576  (для потреб 41 Бригади), для покращення матеріально-технічної бази, придбання автомобільного транспорту, засобів ураження та спеціального обладнання, необхідного для виконання бойових завдань.
</t>
  </si>
  <si>
    <t xml:space="preserve">Управління фінансів
Фонтанської сільської ради Одеського району Одеської області    військова частина А 4576  (для потреб 41 Бригади)  
</t>
  </si>
  <si>
    <t xml:space="preserve">Передача  коштів субвенції військовій частини А 0515 , на виконання оборонних заходів підрозділами спеціального призначення для закупівлі безпілотних літальних апаратів.
</t>
  </si>
  <si>
    <t xml:space="preserve">Управління фінансів
Фонтанської сільської ради Одеського району Одеської області    військова частина А 0515   
</t>
  </si>
  <si>
    <t>Обсяг переданих трансфертів на підтримку сил оборони України</t>
  </si>
  <si>
    <t xml:space="preserve">Кількість переданих трансфертів на підтримку сил оборони України </t>
  </si>
  <si>
    <t>Середня вартість трансферту, що передається на підтримку сил оборони України</t>
  </si>
  <si>
    <t xml:space="preserve">Передача  коштів субвенції військовій частини А 4689 , для придбання комплексу БпАК "WINDHOWER".
</t>
  </si>
  <si>
    <t xml:space="preserve">Управління фінансів
Фонтанської сільської ради Одеського району Одеської області    військова частина А 4689  
</t>
  </si>
  <si>
    <t xml:space="preserve">Управління фінансів
Фонтанської сільської ради Одеського району Одеської області    військова частина  А 4730 Регіонального управління Сил територіальної оборони "Південь"
</t>
  </si>
  <si>
    <t>Передача коштів субвенції військовій частині А4730 Регіонального управління Сил територіальної оборони "Південь" для покращення матеріально- технічної бази, закупівлі компютерного обладнання , спеціального обладнання, засобів зв"язку.</t>
  </si>
  <si>
    <t>управління фінансів Фонтаснької сільської ради, Одеська обласна військова державна адміністрація</t>
  </si>
  <si>
    <t>Додаток № 1 до Програми у редакції 
рішення сесії  Фонтанської сільської ради  №1700 - VIIІ від    27.10. 2023 року</t>
  </si>
  <si>
    <t xml:space="preserve">Передача коштів субвенції Одеській обласні державній військовій адміністрації на фінансування видатків на національну безпеку і оборону (здійснення централізованого забезпечення необхідної матеріально- технічної бази , військовим обладнанням та технікою для Збройних сил України) </t>
  </si>
  <si>
    <t>Додаток № 2 до Програми у редакції 
рішення сесії Фонтанської сільської ради  №1700- VIIІ від    27.10.2023 року</t>
  </si>
  <si>
    <t>Додаток № 3 до Програми у редакції 
рішення сесії Фонтанської сільської ради  №1700 - VIIІ від  27.10.2023 року</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</si>
</sst>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
    <numFmt numFmtId="193" formatCode="0.000"/>
    <numFmt numFmtId="194" formatCode="0.0"/>
    <numFmt numFmtId="195" formatCode="&quot;Так&quot;;&quot;Так&quot;;&quot;Ні&quot;"/>
    <numFmt numFmtId="196" formatCode="&quot;True&quot;;&quot;True&quot;;&quot;False&quot;"/>
    <numFmt numFmtId="197" formatCode="&quot;Увімк&quot;;&quot;Увімк&quot;;&quot;Вимк&quot;"/>
    <numFmt numFmtId="198" formatCode="[$¥€-2]\ ###,000_);[Red]\([$€-2]\ ###,000\)"/>
  </numFmts>
  <fonts count="69">
    <font>
      <sz val="10"/>
      <name val="Arial"/>
      <family val="0"/>
    </font>
    <font>
      <sz val="10"/>
      <name val="Times New Roman"/>
      <family val="1"/>
    </font>
    <font>
      <b/>
      <sz val="10"/>
      <name val="Times New Roman"/>
      <family val="1"/>
    </font>
    <font>
      <sz val="11"/>
      <name val="Calibri"/>
      <family val="2"/>
    </font>
    <font>
      <sz val="12"/>
      <name val="Times New Roman"/>
      <family val="1"/>
    </font>
    <font>
      <b/>
      <sz val="14"/>
      <name val="Times New Roman"/>
      <family val="1"/>
    </font>
    <font>
      <b/>
      <sz val="11"/>
      <name val="Times New Roman"/>
      <family val="1"/>
    </font>
    <font>
      <b/>
      <sz val="12"/>
      <name val="Times New Roman"/>
      <family val="1"/>
    </font>
    <font>
      <sz val="10"/>
      <name val="Calibri"/>
      <family val="2"/>
    </font>
    <font>
      <b/>
      <sz val="9"/>
      <color indexed="8"/>
      <name val="Times New Roman"/>
      <family val="1"/>
    </font>
    <font>
      <sz val="9"/>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
      <color indexed="8"/>
      <name val="Times New Roman"/>
      <family val="1"/>
    </font>
    <font>
      <sz val="12"/>
      <color indexed="8"/>
      <name val="Times New Roman"/>
      <family val="1"/>
    </font>
    <font>
      <sz val="8"/>
      <color indexed="8"/>
      <name val="Times New Roman"/>
      <family val="1"/>
    </font>
    <font>
      <b/>
      <sz val="8"/>
      <color indexed="8"/>
      <name val="Times New Roman"/>
      <family val="1"/>
    </font>
    <font>
      <sz val="9"/>
      <color indexed="8"/>
      <name val="Times New Roman"/>
      <family val="1"/>
    </font>
    <font>
      <sz val="9.5"/>
      <color indexed="8"/>
      <name val="Times New Roman"/>
      <family val="1"/>
    </font>
    <font>
      <b/>
      <sz val="9.5"/>
      <color indexed="8"/>
      <name val="Times New Roman"/>
      <family val="1"/>
    </font>
    <font>
      <sz val="10"/>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000000"/>
      <name val="Times New Roman"/>
      <family val="1"/>
    </font>
    <font>
      <sz val="12"/>
      <color rgb="FF000000"/>
      <name val="Times New Roman"/>
      <family val="1"/>
    </font>
    <font>
      <sz val="8"/>
      <color rgb="FF000000"/>
      <name val="Times New Roman"/>
      <family val="1"/>
    </font>
    <font>
      <b/>
      <sz val="8"/>
      <color rgb="FF000000"/>
      <name val="Times New Roman"/>
      <family val="1"/>
    </font>
    <font>
      <sz val="9"/>
      <color rgb="FF000000"/>
      <name val="Times New Roman"/>
      <family val="1"/>
    </font>
    <font>
      <sz val="9.5"/>
      <color rgb="FF000000"/>
      <name val="Times New Roman"/>
      <family val="1"/>
    </font>
    <font>
      <b/>
      <sz val="9.5"/>
      <color rgb="FF000000"/>
      <name val="Times New Roman"/>
      <family val="1"/>
    </font>
    <font>
      <sz val="10"/>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8">
    <xf numFmtId="0" fontId="0" fillId="0" borderId="0" xfId="0" applyAlignment="1">
      <alignmen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vertical="center" wrapText="1"/>
    </xf>
    <xf numFmtId="0" fontId="6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lef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1" fillId="0" borderId="10" xfId="0" applyFont="1" applyFill="1" applyBorder="1" applyAlignment="1">
      <alignment/>
    </xf>
    <xf numFmtId="0" fontId="8" fillId="0" borderId="0" xfId="0" applyFont="1" applyAlignment="1">
      <alignment vertical="center" wrapText="1"/>
    </xf>
    <xf numFmtId="0" fontId="1" fillId="0" borderId="11" xfId="0" applyFont="1" applyFill="1" applyBorder="1" applyAlignment="1">
      <alignment/>
    </xf>
    <xf numFmtId="0" fontId="1" fillId="0" borderId="10" xfId="0" applyFont="1" applyFill="1" applyBorder="1" applyAlignment="1">
      <alignment horizontal="center"/>
    </xf>
    <xf numFmtId="0" fontId="1" fillId="6" borderId="0" xfId="0" applyFont="1" applyFill="1" applyAlignment="1">
      <alignment/>
    </xf>
    <xf numFmtId="0" fontId="2" fillId="0" borderId="0" xfId="0" applyFont="1" applyFill="1" applyAlignment="1">
      <alignment/>
    </xf>
    <xf numFmtId="0" fontId="1" fillId="0" borderId="0" xfId="0" applyFont="1" applyAlignment="1">
      <alignment/>
    </xf>
    <xf numFmtId="0" fontId="1" fillId="0" borderId="0" xfId="0" applyFont="1" applyAlignment="1">
      <alignment horizontal="center"/>
    </xf>
    <xf numFmtId="0" fontId="62"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11" fillId="0" borderId="0" xfId="0" applyFont="1" applyAlignment="1">
      <alignment/>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Alignment="1">
      <alignment/>
    </xf>
    <xf numFmtId="0" fontId="1" fillId="33" borderId="10" xfId="0" applyFont="1" applyFill="1" applyBorder="1" applyAlignment="1">
      <alignment horizontal="justify" vertical="center" wrapText="1"/>
    </xf>
    <xf numFmtId="0" fontId="1" fillId="0" borderId="10" xfId="0" applyFont="1" applyFill="1" applyBorder="1" applyAlignment="1">
      <alignment wrapText="1"/>
    </xf>
    <xf numFmtId="0" fontId="1" fillId="0" borderId="0" xfId="0" applyFont="1" applyAlignment="1">
      <alignment wrapText="1"/>
    </xf>
    <xf numFmtId="0" fontId="1" fillId="0" borderId="10" xfId="0" applyFont="1" applyFill="1" applyBorder="1" applyAlignment="1">
      <alignment horizontal="left" vertical="center" wrapText="1"/>
    </xf>
    <xf numFmtId="0" fontId="1" fillId="33" borderId="11" xfId="0" applyFont="1" applyFill="1" applyBorder="1" applyAlignment="1">
      <alignment horizontal="justify" vertical="center" wrapText="1"/>
    </xf>
    <xf numFmtId="0" fontId="1" fillId="0" borderId="11" xfId="0" applyFont="1" applyFill="1" applyBorder="1" applyAlignment="1">
      <alignment wrapText="1"/>
    </xf>
    <xf numFmtId="0" fontId="1" fillId="0" borderId="10" xfId="0" applyFont="1" applyBorder="1" applyAlignment="1">
      <alignment wrapText="1"/>
    </xf>
    <xf numFmtId="0" fontId="1" fillId="2" borderId="10" xfId="0" applyFont="1" applyFill="1" applyBorder="1" applyAlignment="1">
      <alignment/>
    </xf>
    <xf numFmtId="0" fontId="2" fillId="2" borderId="10" xfId="0" applyFont="1" applyFill="1" applyBorder="1" applyAlignment="1">
      <alignment/>
    </xf>
    <xf numFmtId="0" fontId="2" fillId="2" borderId="10" xfId="0" applyFont="1" applyFill="1" applyBorder="1" applyAlignment="1">
      <alignment horizontal="center"/>
    </xf>
    <xf numFmtId="0" fontId="2" fillId="2" borderId="10" xfId="0" applyFont="1" applyFill="1" applyBorder="1" applyAlignment="1">
      <alignment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left" vertical="top" wrapText="1"/>
      <protection/>
    </xf>
    <xf numFmtId="0" fontId="66" fillId="0" borderId="0" xfId="0" applyFont="1" applyFill="1" applyBorder="1" applyAlignment="1">
      <alignment horizontal="justify" vertical="center" wrapText="1"/>
    </xf>
    <xf numFmtId="0" fontId="65" fillId="2" borderId="11" xfId="0" applyFont="1" applyFill="1" applyBorder="1" applyAlignment="1">
      <alignment horizontal="center" vertical="center" wrapText="1"/>
    </xf>
    <xf numFmtId="0" fontId="9" fillId="2" borderId="11" xfId="0" applyFont="1" applyFill="1" applyBorder="1" applyAlignment="1" applyProtection="1">
      <alignment horizontal="center" vertical="top" wrapText="1"/>
      <protection/>
    </xf>
    <xf numFmtId="0" fontId="9" fillId="2" borderId="11" xfId="0" applyFont="1" applyFill="1" applyBorder="1" applyAlignment="1" applyProtection="1">
      <alignment horizontal="left" vertical="top" wrapText="1"/>
      <protection/>
    </xf>
    <xf numFmtId="0" fontId="66" fillId="2" borderId="11"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7" fillId="33" borderId="10" xfId="0" applyFont="1" applyFill="1" applyBorder="1" applyAlignment="1">
      <alignment horizontal="justify" vertical="center" wrapText="1"/>
    </xf>
    <xf numFmtId="3" fontId="1" fillId="33" borderId="10" xfId="0" applyNumberFormat="1" applyFont="1" applyFill="1" applyBorder="1" applyAlignment="1">
      <alignment horizontal="center" vertical="center" wrapText="1"/>
    </xf>
    <xf numFmtId="0" fontId="60" fillId="33" borderId="10" xfId="0" applyFont="1" applyFill="1" applyBorder="1" applyAlignment="1">
      <alignment horizontal="justify" vertical="center" wrapText="1"/>
    </xf>
    <xf numFmtId="0" fontId="1" fillId="0" borderId="11" xfId="0" applyFont="1" applyFill="1" applyBorder="1" applyAlignment="1">
      <alignment horizontal="left" vertical="center" wrapText="1"/>
    </xf>
    <xf numFmtId="0" fontId="12"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vertical="top" wrapText="1"/>
      <protection/>
    </xf>
    <xf numFmtId="0" fontId="68"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0" xfId="0" applyFont="1" applyFill="1" applyAlignment="1">
      <alignment horizontal="center"/>
    </xf>
    <xf numFmtId="0" fontId="1" fillId="0" borderId="0" xfId="0" applyFont="1" applyFill="1" applyAlignment="1">
      <alignment horizont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5" fillId="0" borderId="0" xfId="0" applyFont="1" applyFill="1" applyAlignment="1">
      <alignment horizontal="left"/>
    </xf>
    <xf numFmtId="0" fontId="68" fillId="0" borderId="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7" fillId="0" borderId="0" xfId="0" applyFont="1" applyAlignment="1">
      <alignment horizontal="left" vertical="center" wrapText="1"/>
    </xf>
    <xf numFmtId="0" fontId="2" fillId="0" borderId="18" xfId="0" applyFont="1" applyBorder="1" applyAlignment="1">
      <alignment horizontal="center"/>
    </xf>
    <xf numFmtId="0" fontId="6" fillId="0" borderId="0" xfId="0" applyFont="1" applyAlignment="1">
      <alignment horizontal="left"/>
    </xf>
    <xf numFmtId="0" fontId="10" fillId="33" borderId="10" xfId="0" applyFont="1" applyFill="1" applyBorder="1" applyAlignment="1">
      <alignment horizontal="justify" vertical="center" wrapText="1"/>
    </xf>
    <xf numFmtId="0" fontId="64"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60" fillId="0" borderId="0" xfId="0" applyFont="1" applyAlignment="1">
      <alignment horizontal="center" vertical="center"/>
    </xf>
    <xf numFmtId="0" fontId="2" fillId="33" borderId="10" xfId="0" applyFont="1" applyFill="1" applyBorder="1" applyAlignment="1">
      <alignment horizontal="center" vertical="center" wrapText="1"/>
    </xf>
    <xf numFmtId="0" fontId="7" fillId="0" borderId="0" xfId="0" applyFont="1" applyAlignment="1">
      <alignment horizontal="left"/>
    </xf>
    <xf numFmtId="0" fontId="3"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N71"/>
  <sheetViews>
    <sheetView view="pageBreakPreview" zoomScale="75" zoomScaleNormal="75" zoomScaleSheetLayoutView="75" zoomScalePageLayoutView="0" workbookViewId="0" topLeftCell="A22">
      <selection activeCell="E25" sqref="E25"/>
    </sheetView>
  </sheetViews>
  <sheetFormatPr defaultColWidth="9.140625" defaultRowHeight="12.75"/>
  <cols>
    <col min="1" max="1" width="9.140625" style="9" customWidth="1"/>
    <col min="2" max="2" width="30.140625" style="9" customWidth="1"/>
    <col min="3" max="3" width="7.8515625" style="9" customWidth="1"/>
    <col min="4" max="4" width="47.28125" style="9" customWidth="1"/>
    <col min="5" max="5" width="13.7109375" style="9" customWidth="1"/>
    <col min="6" max="6" width="14.8515625" style="9" customWidth="1"/>
    <col min="7" max="7" width="20.7109375" style="10" customWidth="1"/>
    <col min="8" max="8" width="14.140625" style="9" customWidth="1"/>
    <col min="9" max="9" width="10.8515625" style="10" customWidth="1"/>
    <col min="10" max="10" width="10.28125" style="9" customWidth="1"/>
    <col min="11" max="11" width="11.7109375" style="9" customWidth="1"/>
    <col min="12" max="12" width="13.00390625" style="9" customWidth="1"/>
    <col min="13" max="13" width="30.57421875" style="9" customWidth="1"/>
    <col min="14" max="16384" width="9.140625" style="9" customWidth="1"/>
  </cols>
  <sheetData>
    <row r="2" spans="8:13" ht="39" customHeight="1">
      <c r="H2" s="62" t="s">
        <v>101</v>
      </c>
      <c r="I2" s="62"/>
      <c r="J2" s="62"/>
      <c r="K2" s="62"/>
      <c r="L2" s="62"/>
      <c r="M2" s="62"/>
    </row>
    <row r="3" spans="3:10" ht="15.75">
      <c r="C3" s="65" t="s">
        <v>79</v>
      </c>
      <c r="D3" s="66"/>
      <c r="E3" s="66"/>
      <c r="F3" s="66"/>
      <c r="G3" s="66"/>
      <c r="H3" s="66"/>
      <c r="I3" s="66"/>
      <c r="J3" s="66"/>
    </row>
    <row r="4" ht="13.5" thickBot="1"/>
    <row r="5" spans="1:13" ht="13.5" thickBot="1">
      <c r="A5" s="63" t="s">
        <v>35</v>
      </c>
      <c r="B5" s="63" t="s">
        <v>1</v>
      </c>
      <c r="C5" s="63" t="s">
        <v>36</v>
      </c>
      <c r="D5" s="63" t="s">
        <v>2</v>
      </c>
      <c r="E5" s="63" t="s">
        <v>3</v>
      </c>
      <c r="F5" s="63" t="s">
        <v>4</v>
      </c>
      <c r="G5" s="63" t="s">
        <v>5</v>
      </c>
      <c r="H5" s="63" t="s">
        <v>6</v>
      </c>
      <c r="I5" s="67"/>
      <c r="J5" s="67"/>
      <c r="K5" s="67"/>
      <c r="L5" s="68"/>
      <c r="M5" s="63" t="s">
        <v>7</v>
      </c>
    </row>
    <row r="6" spans="1:13" ht="12.75">
      <c r="A6" s="64"/>
      <c r="B6" s="64"/>
      <c r="C6" s="64"/>
      <c r="D6" s="64"/>
      <c r="E6" s="64"/>
      <c r="F6" s="64"/>
      <c r="G6" s="64"/>
      <c r="H6" s="64"/>
      <c r="I6" s="63">
        <v>2023</v>
      </c>
      <c r="J6" s="63">
        <v>2024</v>
      </c>
      <c r="K6" s="63">
        <v>2025</v>
      </c>
      <c r="L6" s="63" t="s">
        <v>8</v>
      </c>
      <c r="M6" s="64"/>
    </row>
    <row r="7" spans="1:13" ht="26.25" customHeight="1">
      <c r="A7" s="64"/>
      <c r="B7" s="64"/>
      <c r="C7" s="64"/>
      <c r="D7" s="64"/>
      <c r="E7" s="64"/>
      <c r="F7" s="64"/>
      <c r="G7" s="64"/>
      <c r="H7" s="64"/>
      <c r="I7" s="64"/>
      <c r="J7" s="64"/>
      <c r="K7" s="64"/>
      <c r="L7" s="64"/>
      <c r="M7" s="64"/>
    </row>
    <row r="8" spans="1:13" ht="63.75">
      <c r="A8" s="69">
        <v>1</v>
      </c>
      <c r="B8" s="74" t="s">
        <v>42</v>
      </c>
      <c r="C8" s="7">
        <v>1</v>
      </c>
      <c r="D8" s="33" t="s">
        <v>43</v>
      </c>
      <c r="E8" s="7"/>
      <c r="F8" s="15" t="s">
        <v>46</v>
      </c>
      <c r="G8" s="34" t="s">
        <v>47</v>
      </c>
      <c r="H8" s="34" t="s">
        <v>48</v>
      </c>
      <c r="I8" s="7"/>
      <c r="J8" s="7"/>
      <c r="K8" s="7"/>
      <c r="L8" s="7">
        <f>I8+J8+K8</f>
        <v>0</v>
      </c>
      <c r="M8" s="36" t="s">
        <v>54</v>
      </c>
    </row>
    <row r="9" spans="1:13" ht="76.5">
      <c r="A9" s="71"/>
      <c r="B9" s="75"/>
      <c r="C9" s="7">
        <v>2</v>
      </c>
      <c r="D9" s="33" t="s">
        <v>44</v>
      </c>
      <c r="E9" s="7"/>
      <c r="F9" s="15" t="s">
        <v>46</v>
      </c>
      <c r="G9" s="34" t="s">
        <v>47</v>
      </c>
      <c r="H9" s="34" t="s">
        <v>48</v>
      </c>
      <c r="I9" s="7">
        <v>49900</v>
      </c>
      <c r="J9" s="7"/>
      <c r="K9" s="7"/>
      <c r="L9" s="7">
        <f>I9+J9+K9</f>
        <v>49900</v>
      </c>
      <c r="M9" s="36" t="s">
        <v>55</v>
      </c>
    </row>
    <row r="10" spans="1:13" ht="64.5" customHeight="1">
      <c r="A10" s="71"/>
      <c r="B10" s="75"/>
      <c r="C10" s="7">
        <v>3</v>
      </c>
      <c r="D10" s="35" t="s">
        <v>53</v>
      </c>
      <c r="E10" s="7"/>
      <c r="F10" s="15" t="s">
        <v>46</v>
      </c>
      <c r="G10" s="34" t="s">
        <v>47</v>
      </c>
      <c r="H10" s="34" t="s">
        <v>48</v>
      </c>
      <c r="I10" s="7"/>
      <c r="J10" s="7"/>
      <c r="K10" s="7"/>
      <c r="L10" s="7">
        <f>I10+J10+K10</f>
        <v>0</v>
      </c>
      <c r="M10" s="36" t="s">
        <v>57</v>
      </c>
    </row>
    <row r="11" spans="1:13" ht="76.5">
      <c r="A11" s="70"/>
      <c r="B11" s="76"/>
      <c r="C11" s="7">
        <v>4</v>
      </c>
      <c r="D11" s="33" t="s">
        <v>45</v>
      </c>
      <c r="E11" s="7"/>
      <c r="F11" s="15" t="s">
        <v>46</v>
      </c>
      <c r="G11" s="34" t="s">
        <v>47</v>
      </c>
      <c r="H11" s="34" t="s">
        <v>48</v>
      </c>
      <c r="I11" s="7"/>
      <c r="J11" s="7"/>
      <c r="K11" s="7"/>
      <c r="L11" s="7">
        <f>I11+J11+K11</f>
        <v>0</v>
      </c>
      <c r="M11" s="36" t="s">
        <v>56</v>
      </c>
    </row>
    <row r="12" spans="1:13" ht="12.75">
      <c r="A12" s="45"/>
      <c r="B12" s="45"/>
      <c r="C12" s="45"/>
      <c r="D12" s="45"/>
      <c r="E12" s="45"/>
      <c r="F12" s="40"/>
      <c r="G12" s="40"/>
      <c r="H12" s="40"/>
      <c r="I12" s="45">
        <f>SUM(I8:I11)</f>
        <v>49900</v>
      </c>
      <c r="J12" s="45">
        <f>SUM(J8:J11)</f>
        <v>0</v>
      </c>
      <c r="K12" s="45">
        <f>SUM(K8:K11)</f>
        <v>0</v>
      </c>
      <c r="L12" s="45">
        <f>SUM(L8:L11)</f>
        <v>49900</v>
      </c>
      <c r="M12" s="45"/>
    </row>
    <row r="13" spans="1:13" ht="63.75">
      <c r="A13" s="69">
        <v>2</v>
      </c>
      <c r="B13" s="69" t="s">
        <v>49</v>
      </c>
      <c r="C13" s="7">
        <v>5</v>
      </c>
      <c r="D13" s="33" t="s">
        <v>50</v>
      </c>
      <c r="E13" s="7"/>
      <c r="F13" s="15" t="s">
        <v>46</v>
      </c>
      <c r="G13" s="34" t="s">
        <v>47</v>
      </c>
      <c r="H13" s="34" t="s">
        <v>48</v>
      </c>
      <c r="I13" s="7"/>
      <c r="J13" s="7"/>
      <c r="K13" s="7"/>
      <c r="L13" s="7">
        <f>I13+J13+K13</f>
        <v>0</v>
      </c>
      <c r="M13" s="35" t="s">
        <v>63</v>
      </c>
    </row>
    <row r="14" spans="1:13" ht="76.5">
      <c r="A14" s="70"/>
      <c r="B14" s="70"/>
      <c r="C14" s="7">
        <v>6</v>
      </c>
      <c r="D14" s="33" t="s">
        <v>51</v>
      </c>
      <c r="E14" s="7"/>
      <c r="F14" s="15" t="s">
        <v>46</v>
      </c>
      <c r="G14" s="34" t="s">
        <v>47</v>
      </c>
      <c r="H14" s="34" t="s">
        <v>48</v>
      </c>
      <c r="I14" s="7"/>
      <c r="J14" s="7"/>
      <c r="K14" s="7"/>
      <c r="L14" s="7">
        <f>I14+J14+K14</f>
        <v>0</v>
      </c>
      <c r="M14" s="33" t="s">
        <v>60</v>
      </c>
    </row>
    <row r="15" spans="1:13" ht="12.75">
      <c r="A15" s="44"/>
      <c r="B15" s="44"/>
      <c r="C15" s="45"/>
      <c r="D15" s="45"/>
      <c r="E15" s="45"/>
      <c r="F15" s="40"/>
      <c r="G15" s="40"/>
      <c r="H15" s="40"/>
      <c r="I15" s="45">
        <f>SUM(I14)</f>
        <v>0</v>
      </c>
      <c r="J15" s="45"/>
      <c r="K15" s="45"/>
      <c r="L15" s="45"/>
      <c r="M15" s="45"/>
    </row>
    <row r="16" spans="1:13" ht="63.75">
      <c r="A16" s="69">
        <v>3</v>
      </c>
      <c r="B16" s="72" t="s">
        <v>78</v>
      </c>
      <c r="C16" s="7">
        <v>7</v>
      </c>
      <c r="D16" s="33" t="s">
        <v>52</v>
      </c>
      <c r="E16" s="7"/>
      <c r="F16" s="15" t="s">
        <v>46</v>
      </c>
      <c r="G16" s="34" t="s">
        <v>47</v>
      </c>
      <c r="H16" s="34" t="s">
        <v>48</v>
      </c>
      <c r="I16" s="7"/>
      <c r="J16" s="7"/>
      <c r="K16" s="7"/>
      <c r="L16" s="7">
        <f aca="true" t="shared" si="0" ref="L16:L25">I16+J16+K16</f>
        <v>0</v>
      </c>
      <c r="M16" s="33" t="s">
        <v>61</v>
      </c>
    </row>
    <row r="17" spans="1:13" ht="63.75">
      <c r="A17" s="71"/>
      <c r="B17" s="73"/>
      <c r="C17" s="7">
        <v>8</v>
      </c>
      <c r="D17" s="33" t="s">
        <v>58</v>
      </c>
      <c r="E17" s="7"/>
      <c r="F17" s="15" t="s">
        <v>46</v>
      </c>
      <c r="G17" s="34" t="s">
        <v>47</v>
      </c>
      <c r="H17" s="34" t="s">
        <v>48</v>
      </c>
      <c r="I17" s="7"/>
      <c r="J17" s="7"/>
      <c r="K17" s="7"/>
      <c r="L17" s="7">
        <f t="shared" si="0"/>
        <v>0</v>
      </c>
      <c r="M17" s="33" t="s">
        <v>62</v>
      </c>
    </row>
    <row r="18" spans="1:13" ht="120" customHeight="1">
      <c r="A18" s="71"/>
      <c r="B18" s="73"/>
      <c r="C18" s="8">
        <v>9</v>
      </c>
      <c r="D18" s="37" t="s">
        <v>80</v>
      </c>
      <c r="E18" s="8"/>
      <c r="F18" s="17" t="s">
        <v>46</v>
      </c>
      <c r="G18" s="58" t="s">
        <v>81</v>
      </c>
      <c r="H18" s="38" t="s">
        <v>48</v>
      </c>
      <c r="I18" s="8">
        <v>1000000</v>
      </c>
      <c r="J18" s="8"/>
      <c r="K18" s="8"/>
      <c r="L18" s="8">
        <f t="shared" si="0"/>
        <v>1000000</v>
      </c>
      <c r="M18" s="35" t="s">
        <v>59</v>
      </c>
    </row>
    <row r="19" spans="1:13" ht="135" customHeight="1">
      <c r="A19" s="71"/>
      <c r="B19" s="73"/>
      <c r="C19" s="15">
        <v>11</v>
      </c>
      <c r="D19" s="34" t="s">
        <v>87</v>
      </c>
      <c r="E19" s="15"/>
      <c r="F19" s="15" t="s">
        <v>46</v>
      </c>
      <c r="G19" s="58" t="s">
        <v>88</v>
      </c>
      <c r="H19" s="34" t="s">
        <v>48</v>
      </c>
      <c r="I19" s="18">
        <v>500000</v>
      </c>
      <c r="J19" s="15"/>
      <c r="K19" s="15"/>
      <c r="L19" s="15">
        <f t="shared" si="0"/>
        <v>500000</v>
      </c>
      <c r="M19" s="39" t="s">
        <v>59</v>
      </c>
    </row>
    <row r="20" spans="1:13" ht="84" customHeight="1">
      <c r="A20" s="71"/>
      <c r="B20" s="73"/>
      <c r="C20" s="15">
        <v>12</v>
      </c>
      <c r="D20" s="34" t="s">
        <v>85</v>
      </c>
      <c r="E20" s="15"/>
      <c r="F20" s="15" t="s">
        <v>46</v>
      </c>
      <c r="G20" s="58" t="s">
        <v>86</v>
      </c>
      <c r="H20" s="34" t="s">
        <v>48</v>
      </c>
      <c r="I20" s="18">
        <v>600000</v>
      </c>
      <c r="J20" s="15"/>
      <c r="K20" s="15"/>
      <c r="L20" s="15">
        <f t="shared" si="0"/>
        <v>600000</v>
      </c>
      <c r="M20" s="39" t="s">
        <v>59</v>
      </c>
    </row>
    <row r="21" spans="1:13" ht="114" customHeight="1">
      <c r="A21" s="71"/>
      <c r="B21" s="73"/>
      <c r="C21" s="15">
        <v>13</v>
      </c>
      <c r="D21" s="34" t="s">
        <v>89</v>
      </c>
      <c r="E21" s="15"/>
      <c r="F21" s="15" t="s">
        <v>46</v>
      </c>
      <c r="G21" s="58" t="s">
        <v>90</v>
      </c>
      <c r="H21" s="34" t="s">
        <v>48</v>
      </c>
      <c r="I21" s="18">
        <v>500000</v>
      </c>
      <c r="J21" s="15"/>
      <c r="K21" s="15"/>
      <c r="L21" s="15">
        <f t="shared" si="0"/>
        <v>500000</v>
      </c>
      <c r="M21" s="39" t="s">
        <v>59</v>
      </c>
    </row>
    <row r="22" spans="1:13" ht="99.75" customHeight="1">
      <c r="A22" s="71"/>
      <c r="B22" s="73"/>
      <c r="C22" s="15">
        <v>14</v>
      </c>
      <c r="D22" s="34" t="s">
        <v>91</v>
      </c>
      <c r="E22" s="15"/>
      <c r="F22" s="15" t="s">
        <v>46</v>
      </c>
      <c r="G22" s="58" t="s">
        <v>92</v>
      </c>
      <c r="H22" s="34" t="s">
        <v>48</v>
      </c>
      <c r="I22" s="18">
        <v>1500000</v>
      </c>
      <c r="J22" s="15"/>
      <c r="K22" s="15"/>
      <c r="L22" s="15">
        <f>I22+J22+K22</f>
        <v>1500000</v>
      </c>
      <c r="M22" s="39" t="s">
        <v>59</v>
      </c>
    </row>
    <row r="23" spans="1:13" ht="99.75" customHeight="1">
      <c r="A23" s="71"/>
      <c r="B23" s="73"/>
      <c r="C23" s="15">
        <v>15</v>
      </c>
      <c r="D23" s="34" t="s">
        <v>96</v>
      </c>
      <c r="E23" s="15"/>
      <c r="F23" s="15" t="s">
        <v>46</v>
      </c>
      <c r="G23" s="58" t="s">
        <v>97</v>
      </c>
      <c r="H23" s="34" t="s">
        <v>48</v>
      </c>
      <c r="I23" s="18">
        <v>3950000</v>
      </c>
      <c r="J23" s="15"/>
      <c r="K23" s="15"/>
      <c r="L23" s="15">
        <f>I23+J23+K23</f>
        <v>3950000</v>
      </c>
      <c r="M23" s="39" t="s">
        <v>59</v>
      </c>
    </row>
    <row r="24" spans="1:13" ht="99.75" customHeight="1">
      <c r="A24" s="71"/>
      <c r="B24" s="73"/>
      <c r="C24" s="15">
        <v>16</v>
      </c>
      <c r="D24" s="34" t="s">
        <v>102</v>
      </c>
      <c r="E24" s="15"/>
      <c r="F24" s="15" t="s">
        <v>46</v>
      </c>
      <c r="G24" s="58" t="s">
        <v>100</v>
      </c>
      <c r="H24" s="34" t="s">
        <v>48</v>
      </c>
      <c r="I24" s="18">
        <v>7000000</v>
      </c>
      <c r="J24" s="15"/>
      <c r="K24" s="15"/>
      <c r="L24" s="15">
        <f>I24+J24+K24</f>
        <v>7000000</v>
      </c>
      <c r="M24" s="39" t="s">
        <v>59</v>
      </c>
    </row>
    <row r="25" spans="1:13" ht="154.5" customHeight="1">
      <c r="A25" s="71"/>
      <c r="B25" s="73"/>
      <c r="C25" s="15">
        <v>17</v>
      </c>
      <c r="D25" s="34" t="s">
        <v>99</v>
      </c>
      <c r="E25" s="15"/>
      <c r="F25" s="15" t="s">
        <v>46</v>
      </c>
      <c r="G25" s="58" t="s">
        <v>98</v>
      </c>
      <c r="H25" s="34" t="s">
        <v>48</v>
      </c>
      <c r="I25" s="18">
        <v>700000</v>
      </c>
      <c r="J25" s="15"/>
      <c r="K25" s="15"/>
      <c r="L25" s="15">
        <f t="shared" si="0"/>
        <v>700000</v>
      </c>
      <c r="M25" s="39" t="s">
        <v>59</v>
      </c>
    </row>
    <row r="26" spans="1:14" ht="12.75">
      <c r="A26" s="41"/>
      <c r="B26" s="41"/>
      <c r="C26" s="41"/>
      <c r="D26" s="41"/>
      <c r="E26" s="41"/>
      <c r="F26" s="41"/>
      <c r="G26" s="42"/>
      <c r="H26" s="43"/>
      <c r="I26" s="42">
        <f>SUM(I16:I25)</f>
        <v>15750000</v>
      </c>
      <c r="J26" s="42">
        <f>SUM(J16:J25)</f>
        <v>0</v>
      </c>
      <c r="K26" s="42">
        <f>SUM(K16:K25)</f>
        <v>0</v>
      </c>
      <c r="L26" s="42">
        <f>SUM(L16:L25)</f>
        <v>15750000</v>
      </c>
      <c r="M26" s="43"/>
      <c r="N26" s="16"/>
    </row>
    <row r="27" spans="1:14" ht="12.75">
      <c r="A27" s="41"/>
      <c r="B27" s="41"/>
      <c r="C27" s="41"/>
      <c r="D27" s="41"/>
      <c r="E27" s="41"/>
      <c r="F27" s="41"/>
      <c r="G27" s="42"/>
      <c r="H27" s="41"/>
      <c r="I27" s="42">
        <f>I12+I15+I26</f>
        <v>15799900</v>
      </c>
      <c r="J27" s="42">
        <f>J12+J15+J26</f>
        <v>0</v>
      </c>
      <c r="K27" s="42">
        <f>K12+K15+K26</f>
        <v>0</v>
      </c>
      <c r="L27" s="42">
        <f>L12+L15+L26</f>
        <v>15799900</v>
      </c>
      <c r="M27" s="41"/>
      <c r="N27" s="16"/>
    </row>
    <row r="28" spans="2:14" ht="18.75">
      <c r="B28" s="77" t="s">
        <v>33</v>
      </c>
      <c r="C28" s="77"/>
      <c r="D28" s="77"/>
      <c r="E28" s="77"/>
      <c r="F28" s="77"/>
      <c r="G28" s="77"/>
      <c r="H28" s="77"/>
      <c r="I28" s="77"/>
      <c r="J28" s="77"/>
      <c r="K28" s="77"/>
      <c r="L28" s="77"/>
      <c r="M28" s="77"/>
      <c r="N28" s="16"/>
    </row>
    <row r="29" spans="2:14" ht="12.75">
      <c r="B29" s="32"/>
      <c r="N29" s="16"/>
    </row>
    <row r="30" ht="12.75">
      <c r="N30" s="16"/>
    </row>
    <row r="31" ht="60" customHeight="1">
      <c r="N31" s="16"/>
    </row>
    <row r="32" ht="90" customHeight="1">
      <c r="N32" s="16"/>
    </row>
    <row r="33" ht="60" customHeight="1">
      <c r="N33" s="16"/>
    </row>
    <row r="34" ht="75" customHeight="1">
      <c r="N34" s="16"/>
    </row>
    <row r="35" ht="75" customHeight="1">
      <c r="N35" s="16"/>
    </row>
    <row r="36" ht="12.75">
      <c r="N36" s="16"/>
    </row>
    <row r="37" ht="12.75">
      <c r="N37" s="16"/>
    </row>
    <row r="38" ht="12.75">
      <c r="N38" s="16"/>
    </row>
    <row r="39" ht="77.25" customHeight="1">
      <c r="N39" s="16"/>
    </row>
    <row r="40" spans="4:14" ht="12.75">
      <c r="D40" s="11"/>
      <c r="N40" s="16"/>
    </row>
    <row r="42" ht="114" customHeight="1"/>
    <row r="48" ht="86.25" customHeight="1"/>
    <row r="49" ht="60" customHeight="1"/>
    <row r="50" ht="60" customHeight="1"/>
    <row r="51" ht="60" customHeight="1"/>
    <row r="53" ht="72" customHeight="1"/>
    <row r="58" ht="72" customHeight="1"/>
    <row r="61" ht="75" customHeight="1"/>
    <row r="67" ht="87.75" customHeight="1"/>
    <row r="70" spans="1:13" s="19" customFormat="1" ht="12.75">
      <c r="A70" s="9"/>
      <c r="B70" s="9"/>
      <c r="C70" s="9"/>
      <c r="D70" s="9"/>
      <c r="E70" s="9"/>
      <c r="F70" s="9"/>
      <c r="G70" s="10"/>
      <c r="H70" s="9"/>
      <c r="I70" s="10"/>
      <c r="J70" s="9"/>
      <c r="K70" s="9"/>
      <c r="L70" s="9"/>
      <c r="M70" s="9"/>
    </row>
    <row r="71" spans="1:13" s="20" customFormat="1" ht="12.75">
      <c r="A71" s="9"/>
      <c r="B71" s="9"/>
      <c r="C71" s="9"/>
      <c r="D71" s="9"/>
      <c r="E71" s="9"/>
      <c r="F71" s="9"/>
      <c r="G71" s="10"/>
      <c r="H71" s="9"/>
      <c r="I71" s="10"/>
      <c r="J71" s="9"/>
      <c r="K71" s="9"/>
      <c r="L71" s="9"/>
      <c r="M71" s="9"/>
    </row>
  </sheetData>
  <sheetProtection/>
  <autoFilter ref="A7:M7"/>
  <mergeCells count="23">
    <mergeCell ref="B28:M28"/>
    <mergeCell ref="M5:M7"/>
    <mergeCell ref="L6:L7"/>
    <mergeCell ref="K6:K7"/>
    <mergeCell ref="H5:H7"/>
    <mergeCell ref="I6:I7"/>
    <mergeCell ref="A13:A14"/>
    <mergeCell ref="A16:A25"/>
    <mergeCell ref="B16:B25"/>
    <mergeCell ref="A8:A11"/>
    <mergeCell ref="B8:B11"/>
    <mergeCell ref="F5:F7"/>
    <mergeCell ref="B13:B14"/>
    <mergeCell ref="E5:E7"/>
    <mergeCell ref="C5:C7"/>
    <mergeCell ref="H2:M2"/>
    <mergeCell ref="A5:A7"/>
    <mergeCell ref="B5:B7"/>
    <mergeCell ref="G5:G7"/>
    <mergeCell ref="D5:D7"/>
    <mergeCell ref="C3:J3"/>
    <mergeCell ref="J6:J7"/>
    <mergeCell ref="I5:L5"/>
  </mergeCells>
  <printOptions/>
  <pageMargins left="0.25" right="0.25" top="0.75" bottom="0.75" header="0.3" footer="0.3"/>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K49"/>
  <sheetViews>
    <sheetView view="pageBreakPreview" zoomScaleSheetLayoutView="100" zoomScalePageLayoutView="0" workbookViewId="0" topLeftCell="A13">
      <selection activeCell="G11" sqref="G11"/>
    </sheetView>
  </sheetViews>
  <sheetFormatPr defaultColWidth="9.140625" defaultRowHeight="12.75"/>
  <cols>
    <col min="1" max="1" width="9.140625" style="21" customWidth="1"/>
    <col min="2" max="2" width="6.8515625" style="22" customWidth="1"/>
    <col min="3" max="3" width="41.7109375" style="22" customWidth="1"/>
    <col min="4" max="4" width="9.57421875" style="21" customWidth="1"/>
    <col min="5" max="5" width="12.7109375" style="21" customWidth="1"/>
    <col min="6" max="6" width="11.28125" style="21" customWidth="1"/>
    <col min="7" max="7" width="11.421875" style="21" customWidth="1"/>
    <col min="8" max="8" width="11.00390625" style="21" customWidth="1"/>
    <col min="9" max="9" width="10.140625" style="21" customWidth="1"/>
    <col min="10" max="16384" width="9.140625" style="21" customWidth="1"/>
  </cols>
  <sheetData>
    <row r="1" spans="6:11" ht="27.75" customHeight="1">
      <c r="F1" s="83" t="s">
        <v>103</v>
      </c>
      <c r="G1" s="83"/>
      <c r="H1" s="83"/>
      <c r="I1" s="83"/>
      <c r="J1" s="83"/>
      <c r="K1" s="83"/>
    </row>
    <row r="2" spans="3:8" ht="21.75" customHeight="1">
      <c r="C2" s="84" t="s">
        <v>82</v>
      </c>
      <c r="D2" s="84"/>
      <c r="E2" s="84"/>
      <c r="F2" s="84"/>
      <c r="G2" s="84"/>
      <c r="H2" s="84"/>
    </row>
    <row r="3" spans="2:11" ht="12.75">
      <c r="B3" s="80" t="s">
        <v>0</v>
      </c>
      <c r="C3" s="80" t="s">
        <v>16</v>
      </c>
      <c r="D3" s="80" t="s">
        <v>9</v>
      </c>
      <c r="E3" s="80" t="s">
        <v>17</v>
      </c>
      <c r="F3" s="87" t="s">
        <v>10</v>
      </c>
      <c r="G3" s="87"/>
      <c r="H3" s="87"/>
      <c r="I3" s="80" t="s">
        <v>41</v>
      </c>
      <c r="J3" s="26" t="s">
        <v>11</v>
      </c>
      <c r="K3" s="26" t="s">
        <v>14</v>
      </c>
    </row>
    <row r="4" spans="2:11" ht="12.75">
      <c r="B4" s="81"/>
      <c r="C4" s="81"/>
      <c r="D4" s="81"/>
      <c r="E4" s="81"/>
      <c r="F4" s="87"/>
      <c r="G4" s="87"/>
      <c r="H4" s="87"/>
      <c r="I4" s="81"/>
      <c r="J4" s="26" t="s">
        <v>12</v>
      </c>
      <c r="K4" s="26" t="s">
        <v>12</v>
      </c>
    </row>
    <row r="5" spans="2:11" ht="12.75">
      <c r="B5" s="81"/>
      <c r="C5" s="81"/>
      <c r="D5" s="81"/>
      <c r="E5" s="81"/>
      <c r="F5" s="87"/>
      <c r="G5" s="87"/>
      <c r="H5" s="87"/>
      <c r="I5" s="81"/>
      <c r="J5" s="26" t="s">
        <v>13</v>
      </c>
      <c r="K5" s="26" t="s">
        <v>13</v>
      </c>
    </row>
    <row r="6" spans="2:11" ht="12.75">
      <c r="B6" s="82"/>
      <c r="C6" s="82"/>
      <c r="D6" s="82"/>
      <c r="E6" s="82"/>
      <c r="F6" s="27" t="s">
        <v>15</v>
      </c>
      <c r="G6" s="27" t="s">
        <v>38</v>
      </c>
      <c r="H6" s="27" t="s">
        <v>39</v>
      </c>
      <c r="I6" s="82"/>
      <c r="J6" s="86"/>
      <c r="K6" s="86"/>
    </row>
    <row r="7" spans="2:11" s="25" customFormat="1" ht="11.25">
      <c r="B7" s="23">
        <v>1</v>
      </c>
      <c r="C7" s="24">
        <v>2</v>
      </c>
      <c r="D7" s="24">
        <v>3</v>
      </c>
      <c r="E7" s="24">
        <v>4</v>
      </c>
      <c r="F7" s="24">
        <v>5</v>
      </c>
      <c r="G7" s="24"/>
      <c r="H7" s="24">
        <v>6</v>
      </c>
      <c r="I7" s="24">
        <v>8</v>
      </c>
      <c r="J7" s="24">
        <v>9</v>
      </c>
      <c r="K7" s="24">
        <v>10</v>
      </c>
    </row>
    <row r="8" spans="2:11" ht="12.75">
      <c r="B8" s="50"/>
      <c r="C8" s="51" t="s">
        <v>37</v>
      </c>
      <c r="D8" s="52"/>
      <c r="E8" s="53"/>
      <c r="F8" s="53"/>
      <c r="G8" s="53"/>
      <c r="H8" s="53"/>
      <c r="I8" s="50"/>
      <c r="J8" s="53"/>
      <c r="K8" s="53"/>
    </row>
    <row r="9" spans="2:11" s="9" customFormat="1" ht="12.75">
      <c r="B9" s="33"/>
      <c r="C9" s="79" t="s">
        <v>64</v>
      </c>
      <c r="D9" s="79"/>
      <c r="E9" s="79"/>
      <c r="F9" s="79"/>
      <c r="G9" s="79"/>
      <c r="H9" s="79"/>
      <c r="I9" s="33"/>
      <c r="J9" s="54"/>
      <c r="K9" s="54"/>
    </row>
    <row r="10" spans="2:11" s="9" customFormat="1" ht="76.5">
      <c r="B10" s="55">
        <v>1</v>
      </c>
      <c r="C10" s="33" t="s">
        <v>75</v>
      </c>
      <c r="D10" s="31" t="s">
        <v>65</v>
      </c>
      <c r="E10" s="31"/>
      <c r="F10" s="31">
        <v>49900</v>
      </c>
      <c r="G10" s="31"/>
      <c r="H10" s="31"/>
      <c r="I10" s="31">
        <f>F10+G10+H10</f>
        <v>49900</v>
      </c>
      <c r="J10" s="54"/>
      <c r="K10" s="54"/>
    </row>
    <row r="11" spans="2:11" s="9" customFormat="1" ht="25.5">
      <c r="B11" s="55">
        <v>2</v>
      </c>
      <c r="C11" s="33" t="s">
        <v>93</v>
      </c>
      <c r="D11" s="31" t="s">
        <v>66</v>
      </c>
      <c r="E11" s="31"/>
      <c r="F11" s="56">
        <f>'ДОДАТОК 1'!I26</f>
        <v>15750000</v>
      </c>
      <c r="G11" s="31"/>
      <c r="H11" s="31"/>
      <c r="I11" s="31">
        <f aca="true" t="shared" si="0" ref="I11:I21">F11+G11+H11</f>
        <v>15750000</v>
      </c>
      <c r="J11" s="54"/>
      <c r="K11" s="54"/>
    </row>
    <row r="12" spans="2:11" s="9" customFormat="1" ht="12.75">
      <c r="B12" s="33"/>
      <c r="C12" s="79" t="s">
        <v>67</v>
      </c>
      <c r="D12" s="79"/>
      <c r="E12" s="79"/>
      <c r="F12" s="79"/>
      <c r="G12" s="79"/>
      <c r="H12" s="79"/>
      <c r="I12" s="31"/>
      <c r="J12" s="54"/>
      <c r="K12" s="54"/>
    </row>
    <row r="13" spans="2:11" s="9" customFormat="1" ht="76.5">
      <c r="B13" s="55">
        <v>1</v>
      </c>
      <c r="C13" s="33" t="s">
        <v>76</v>
      </c>
      <c r="D13" s="33" t="s">
        <v>68</v>
      </c>
      <c r="E13" s="33"/>
      <c r="F13" s="31">
        <v>45</v>
      </c>
      <c r="G13" s="33"/>
      <c r="H13" s="33"/>
      <c r="I13" s="31">
        <f t="shared" si="0"/>
        <v>45</v>
      </c>
      <c r="J13" s="54"/>
      <c r="K13" s="54"/>
    </row>
    <row r="14" spans="2:11" s="9" customFormat="1" ht="25.5">
      <c r="B14" s="55">
        <v>2</v>
      </c>
      <c r="C14" s="33" t="s">
        <v>94</v>
      </c>
      <c r="D14" s="33"/>
      <c r="E14" s="33"/>
      <c r="F14" s="31">
        <v>8</v>
      </c>
      <c r="G14" s="33"/>
      <c r="H14" s="33"/>
      <c r="I14" s="31">
        <f t="shared" si="0"/>
        <v>8</v>
      </c>
      <c r="J14" s="54"/>
      <c r="K14" s="54"/>
    </row>
    <row r="15" spans="2:11" s="9" customFormat="1" ht="12.75">
      <c r="B15" s="33"/>
      <c r="C15" s="79" t="s">
        <v>69</v>
      </c>
      <c r="D15" s="79"/>
      <c r="E15" s="79"/>
      <c r="F15" s="79"/>
      <c r="G15" s="79"/>
      <c r="H15" s="79"/>
      <c r="I15" s="31">
        <f t="shared" si="0"/>
        <v>0</v>
      </c>
      <c r="J15" s="54"/>
      <c r="K15" s="54"/>
    </row>
    <row r="16" spans="2:11" s="9" customFormat="1" ht="63.75">
      <c r="B16" s="57">
        <v>1</v>
      </c>
      <c r="C16" s="33" t="s">
        <v>77</v>
      </c>
      <c r="D16" s="33" t="s">
        <v>65</v>
      </c>
      <c r="E16" s="33"/>
      <c r="F16" s="31">
        <v>1108</v>
      </c>
      <c r="G16" s="33"/>
      <c r="H16" s="33"/>
      <c r="I16" s="31">
        <f t="shared" si="0"/>
        <v>1108</v>
      </c>
      <c r="J16" s="54"/>
      <c r="K16" s="54"/>
    </row>
    <row r="17" spans="2:11" s="9" customFormat="1" ht="25.5">
      <c r="B17" s="57">
        <v>2</v>
      </c>
      <c r="C17" s="33" t="s">
        <v>95</v>
      </c>
      <c r="D17" s="33" t="s">
        <v>70</v>
      </c>
      <c r="E17" s="33"/>
      <c r="F17" s="56">
        <f>F11/F14</f>
        <v>1968750</v>
      </c>
      <c r="G17" s="33"/>
      <c r="H17" s="33"/>
      <c r="I17" s="31">
        <f t="shared" si="0"/>
        <v>1968750</v>
      </c>
      <c r="J17" s="54"/>
      <c r="K17" s="54"/>
    </row>
    <row r="18" spans="2:11" s="9" customFormat="1" ht="12.75">
      <c r="B18" s="33"/>
      <c r="C18" s="79" t="s">
        <v>71</v>
      </c>
      <c r="D18" s="79"/>
      <c r="E18" s="79"/>
      <c r="F18" s="79"/>
      <c r="G18" s="79"/>
      <c r="H18" s="79"/>
      <c r="I18" s="33"/>
      <c r="J18" s="54"/>
      <c r="K18" s="54"/>
    </row>
    <row r="19" spans="2:11" s="9" customFormat="1" ht="12.75">
      <c r="B19" s="55">
        <v>1</v>
      </c>
      <c r="C19" s="33" t="s">
        <v>72</v>
      </c>
      <c r="D19" s="33" t="s">
        <v>40</v>
      </c>
      <c r="E19" s="33"/>
      <c r="F19" s="31">
        <v>100</v>
      </c>
      <c r="G19" s="33"/>
      <c r="H19" s="33"/>
      <c r="I19" s="31">
        <f t="shared" si="0"/>
        <v>100</v>
      </c>
      <c r="J19" s="54"/>
      <c r="K19" s="54"/>
    </row>
    <row r="20" spans="2:11" s="9" customFormat="1" ht="12.75">
      <c r="B20" s="55">
        <v>2</v>
      </c>
      <c r="C20" s="33" t="s">
        <v>73</v>
      </c>
      <c r="D20" s="33" t="s">
        <v>40</v>
      </c>
      <c r="E20" s="33"/>
      <c r="F20" s="31">
        <v>100</v>
      </c>
      <c r="G20" s="33"/>
      <c r="H20" s="33"/>
      <c r="I20" s="31">
        <f t="shared" si="0"/>
        <v>100</v>
      </c>
      <c r="J20" s="54"/>
      <c r="K20" s="54"/>
    </row>
    <row r="21" spans="2:11" s="9" customFormat="1" ht="25.5">
      <c r="B21" s="55">
        <v>3</v>
      </c>
      <c r="C21" s="33" t="s">
        <v>74</v>
      </c>
      <c r="D21" s="33" t="s">
        <v>40</v>
      </c>
      <c r="E21" s="33"/>
      <c r="F21" s="31">
        <v>100</v>
      </c>
      <c r="G21" s="33"/>
      <c r="H21" s="33"/>
      <c r="I21" s="31">
        <f t="shared" si="0"/>
        <v>100</v>
      </c>
      <c r="J21" s="54"/>
      <c r="K21" s="54"/>
    </row>
    <row r="22" spans="2:11" s="9" customFormat="1" ht="12.75">
      <c r="B22" s="46"/>
      <c r="C22" s="47"/>
      <c r="D22" s="48"/>
      <c r="E22" s="49"/>
      <c r="F22" s="49"/>
      <c r="G22" s="49"/>
      <c r="H22" s="49"/>
      <c r="I22" s="46"/>
      <c r="J22" s="49"/>
      <c r="K22" s="49"/>
    </row>
    <row r="23" spans="2:11" s="9" customFormat="1" ht="12.75">
      <c r="B23" s="46"/>
      <c r="C23" s="47"/>
      <c r="D23" s="48"/>
      <c r="E23" s="49"/>
      <c r="F23" s="49"/>
      <c r="G23" s="49"/>
      <c r="H23" s="49"/>
      <c r="I23" s="46"/>
      <c r="J23" s="49"/>
      <c r="K23" s="49"/>
    </row>
    <row r="24" spans="2:11" s="9" customFormat="1" ht="24.75" customHeight="1">
      <c r="B24" s="46"/>
      <c r="C24" s="59" t="s">
        <v>83</v>
      </c>
      <c r="D24" s="60"/>
      <c r="E24" s="61"/>
      <c r="F24" s="61"/>
      <c r="G24" s="78" t="s">
        <v>84</v>
      </c>
      <c r="H24" s="78"/>
      <c r="I24" s="46"/>
      <c r="J24" s="49"/>
      <c r="K24" s="49"/>
    </row>
    <row r="25" spans="2:11" s="9" customFormat="1" ht="12.75">
      <c r="B25" s="46"/>
      <c r="C25" s="47"/>
      <c r="D25" s="48"/>
      <c r="E25" s="49"/>
      <c r="F25" s="49"/>
      <c r="G25" s="49"/>
      <c r="H25" s="49"/>
      <c r="I25" s="46"/>
      <c r="J25" s="49"/>
      <c r="K25" s="49"/>
    </row>
    <row r="26" spans="2:11" s="9" customFormat="1" ht="12.75">
      <c r="B26" s="46"/>
      <c r="C26" s="47"/>
      <c r="D26" s="48"/>
      <c r="E26" s="49"/>
      <c r="F26" s="49"/>
      <c r="G26" s="49"/>
      <c r="H26" s="49"/>
      <c r="I26" s="46"/>
      <c r="J26" s="49"/>
      <c r="K26" s="49"/>
    </row>
    <row r="27" spans="2:11" s="9" customFormat="1" ht="12.75">
      <c r="B27" s="46"/>
      <c r="C27" s="47"/>
      <c r="D27" s="48"/>
      <c r="E27" s="49"/>
      <c r="F27" s="49"/>
      <c r="G27" s="49"/>
      <c r="H27" s="49"/>
      <c r="I27" s="46"/>
      <c r="J27" s="49"/>
      <c r="K27" s="49"/>
    </row>
    <row r="28" spans="2:11" s="9" customFormat="1" ht="12.75">
      <c r="B28" s="46"/>
      <c r="C28" s="47"/>
      <c r="D28" s="48"/>
      <c r="E28" s="49"/>
      <c r="F28" s="49"/>
      <c r="G28" s="49"/>
      <c r="H28" s="49"/>
      <c r="I28" s="46"/>
      <c r="J28" s="49"/>
      <c r="K28" s="49"/>
    </row>
    <row r="29" spans="2:11" s="9" customFormat="1" ht="12.75">
      <c r="B29" s="46"/>
      <c r="C29" s="47"/>
      <c r="D29" s="48"/>
      <c r="E29" s="49"/>
      <c r="F29" s="49"/>
      <c r="G29" s="49"/>
      <c r="H29" s="49"/>
      <c r="I29" s="46"/>
      <c r="J29" s="49"/>
      <c r="K29" s="49"/>
    </row>
    <row r="30" spans="2:11" s="9" customFormat="1" ht="12.75">
      <c r="B30" s="46"/>
      <c r="C30" s="47"/>
      <c r="D30" s="48"/>
      <c r="E30" s="49"/>
      <c r="F30" s="49"/>
      <c r="G30" s="49"/>
      <c r="H30" s="49"/>
      <c r="I30" s="46"/>
      <c r="J30" s="49"/>
      <c r="K30" s="49"/>
    </row>
    <row r="31" spans="2:11" s="9" customFormat="1" ht="12.75">
      <c r="B31" s="46"/>
      <c r="C31" s="47"/>
      <c r="D31" s="48"/>
      <c r="E31" s="49"/>
      <c r="F31" s="49"/>
      <c r="G31" s="49"/>
      <c r="H31" s="49"/>
      <c r="I31" s="46"/>
      <c r="J31" s="49"/>
      <c r="K31" s="49"/>
    </row>
    <row r="32" spans="2:11" s="9" customFormat="1" ht="12.75">
      <c r="B32" s="46"/>
      <c r="C32" s="47"/>
      <c r="D32" s="48"/>
      <c r="E32" s="49"/>
      <c r="F32" s="49"/>
      <c r="G32" s="49"/>
      <c r="H32" s="49"/>
      <c r="I32" s="46"/>
      <c r="J32" s="49"/>
      <c r="K32" s="49"/>
    </row>
    <row r="33" spans="2:11" s="9" customFormat="1" ht="12.75">
      <c r="B33" s="46"/>
      <c r="C33" s="47"/>
      <c r="D33" s="48"/>
      <c r="E33" s="49"/>
      <c r="F33" s="49"/>
      <c r="G33" s="49"/>
      <c r="H33" s="49"/>
      <c r="I33" s="46"/>
      <c r="J33" s="49"/>
      <c r="K33" s="49"/>
    </row>
    <row r="34" spans="2:11" s="9" customFormat="1" ht="12.75">
      <c r="B34" s="46"/>
      <c r="C34" s="47"/>
      <c r="D34" s="48"/>
      <c r="E34" s="49"/>
      <c r="F34" s="49"/>
      <c r="G34" s="49"/>
      <c r="H34" s="49"/>
      <c r="I34" s="46"/>
      <c r="J34" s="49"/>
      <c r="K34" s="49"/>
    </row>
    <row r="35" spans="2:11" s="9" customFormat="1" ht="12.75">
      <c r="B35" s="46"/>
      <c r="C35" s="47"/>
      <c r="D35" s="48"/>
      <c r="E35" s="49"/>
      <c r="F35" s="49"/>
      <c r="G35" s="49"/>
      <c r="H35" s="49"/>
      <c r="I35" s="46"/>
      <c r="J35" s="49"/>
      <c r="K35" s="49"/>
    </row>
    <row r="36" spans="2:11" s="9" customFormat="1" ht="12.75">
      <c r="B36" s="46"/>
      <c r="C36" s="47"/>
      <c r="D36" s="48"/>
      <c r="E36" s="49"/>
      <c r="F36" s="49"/>
      <c r="G36" s="49"/>
      <c r="H36" s="49"/>
      <c r="I36" s="46"/>
      <c r="J36" s="49"/>
      <c r="K36" s="49"/>
    </row>
    <row r="37" spans="2:11" s="9" customFormat="1" ht="12.75">
      <c r="B37" s="46"/>
      <c r="C37" s="47"/>
      <c r="D37" s="48"/>
      <c r="E37" s="49"/>
      <c r="F37" s="49"/>
      <c r="G37" s="49"/>
      <c r="H37" s="49"/>
      <c r="I37" s="46"/>
      <c r="J37" s="49"/>
      <c r="K37" s="49"/>
    </row>
    <row r="38" spans="2:11" s="9" customFormat="1" ht="12.75">
      <c r="B38" s="46"/>
      <c r="C38" s="47"/>
      <c r="D38" s="48"/>
      <c r="E38" s="49"/>
      <c r="F38" s="49"/>
      <c r="G38" s="49"/>
      <c r="H38" s="49"/>
      <c r="I38" s="46"/>
      <c r="J38" s="49"/>
      <c r="K38" s="49"/>
    </row>
    <row r="39" spans="2:11" s="9" customFormat="1" ht="12.75">
      <c r="B39" s="46"/>
      <c r="C39" s="47"/>
      <c r="D39" s="48"/>
      <c r="E39" s="49"/>
      <c r="F39" s="49"/>
      <c r="G39" s="49"/>
      <c r="H39" s="49"/>
      <c r="I39" s="46"/>
      <c r="J39" s="49"/>
      <c r="K39" s="49"/>
    </row>
    <row r="40" spans="2:11" s="9" customFormat="1" ht="12.75">
      <c r="B40" s="46"/>
      <c r="C40" s="47"/>
      <c r="D40" s="48"/>
      <c r="E40" s="49"/>
      <c r="F40" s="49"/>
      <c r="G40" s="49"/>
      <c r="H40" s="49"/>
      <c r="I40" s="46"/>
      <c r="J40" s="49"/>
      <c r="K40" s="49"/>
    </row>
    <row r="41" spans="2:11" s="9" customFormat="1" ht="12.75">
      <c r="B41" s="46"/>
      <c r="C41" s="47"/>
      <c r="D41" s="48"/>
      <c r="E41" s="49"/>
      <c r="F41" s="49"/>
      <c r="G41" s="49"/>
      <c r="H41" s="49"/>
      <c r="I41" s="46"/>
      <c r="J41" s="49"/>
      <c r="K41" s="49"/>
    </row>
    <row r="42" spans="2:11" s="9" customFormat="1" ht="12.75">
      <c r="B42" s="46"/>
      <c r="C42" s="47"/>
      <c r="D42" s="48"/>
      <c r="E42" s="49"/>
      <c r="F42" s="49"/>
      <c r="G42" s="49"/>
      <c r="H42" s="49"/>
      <c r="I42" s="46"/>
      <c r="J42" s="49"/>
      <c r="K42" s="49"/>
    </row>
    <row r="43" spans="2:11" s="9" customFormat="1" ht="12.75">
      <c r="B43" s="46"/>
      <c r="C43" s="47"/>
      <c r="D43" s="48"/>
      <c r="E43" s="49"/>
      <c r="F43" s="49"/>
      <c r="G43" s="49"/>
      <c r="H43" s="49"/>
      <c r="I43" s="46"/>
      <c r="J43" s="49"/>
      <c r="K43" s="49"/>
    </row>
    <row r="44" spans="2:11" s="9" customFormat="1" ht="12.75">
      <c r="B44" s="46"/>
      <c r="C44" s="47"/>
      <c r="D44" s="48"/>
      <c r="E44" s="49"/>
      <c r="F44" s="49"/>
      <c r="G44" s="49"/>
      <c r="H44" s="49"/>
      <c r="I44" s="46"/>
      <c r="J44" s="49"/>
      <c r="K44" s="49"/>
    </row>
    <row r="45" spans="2:11" s="9" customFormat="1" ht="12.75">
      <c r="B45" s="46"/>
      <c r="C45" s="47"/>
      <c r="D45" s="48"/>
      <c r="E45" s="49"/>
      <c r="F45" s="49"/>
      <c r="G45" s="49"/>
      <c r="H45" s="49"/>
      <c r="I45" s="46"/>
      <c r="J45" s="49"/>
      <c r="K45" s="49"/>
    </row>
    <row r="46" spans="2:11" s="9" customFormat="1" ht="12.75">
      <c r="B46" s="46"/>
      <c r="C46" s="47"/>
      <c r="D46" s="48"/>
      <c r="E46" s="49"/>
      <c r="F46" s="49"/>
      <c r="G46" s="49"/>
      <c r="H46" s="49"/>
      <c r="I46" s="46"/>
      <c r="J46" s="49"/>
      <c r="K46" s="49"/>
    </row>
    <row r="47" spans="2:11" s="9" customFormat="1" ht="12.75">
      <c r="B47" s="46"/>
      <c r="C47" s="47"/>
      <c r="D47" s="48"/>
      <c r="E47" s="49"/>
      <c r="F47" s="49"/>
      <c r="G47" s="49"/>
      <c r="H47" s="49"/>
      <c r="I47" s="46"/>
      <c r="J47" s="49"/>
      <c r="K47" s="49"/>
    </row>
    <row r="49" spans="2:11" ht="14.25">
      <c r="B49" s="85"/>
      <c r="C49" s="85"/>
      <c r="D49" s="85"/>
      <c r="E49" s="85"/>
      <c r="F49" s="85"/>
      <c r="G49" s="85"/>
      <c r="H49" s="85"/>
      <c r="I49" s="85"/>
      <c r="J49" s="85"/>
      <c r="K49" s="85"/>
    </row>
  </sheetData>
  <sheetProtection/>
  <mergeCells count="15">
    <mergeCell ref="F1:K1"/>
    <mergeCell ref="C2:H2"/>
    <mergeCell ref="B49:K49"/>
    <mergeCell ref="J6:K6"/>
    <mergeCell ref="F3:H5"/>
    <mergeCell ref="I3:I6"/>
    <mergeCell ref="C9:H9"/>
    <mergeCell ref="C12:H12"/>
    <mergeCell ref="G24:H24"/>
    <mergeCell ref="C15:H15"/>
    <mergeCell ref="C18:H18"/>
    <mergeCell ref="D3:D6"/>
    <mergeCell ref="C3:C6"/>
    <mergeCell ref="B3:B6"/>
    <mergeCell ref="E3:E6"/>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B1:H17"/>
  <sheetViews>
    <sheetView tabSelected="1" view="pageBreakPreview" zoomScaleSheetLayoutView="100" zoomScalePageLayoutView="0" workbookViewId="0" topLeftCell="A1">
      <selection activeCell="B17" sqref="B17:H17"/>
    </sheetView>
  </sheetViews>
  <sheetFormatPr defaultColWidth="9.140625" defaultRowHeight="12.75"/>
  <cols>
    <col min="2" max="2" width="36.421875" style="0" customWidth="1"/>
    <col min="3" max="4" width="10.28125" style="0" customWidth="1"/>
    <col min="7" max="7" width="13.421875" style="0" customWidth="1"/>
    <col min="8" max="8" width="28.7109375" style="0" customWidth="1"/>
  </cols>
  <sheetData>
    <row r="1" spans="6:8" ht="52.5" customHeight="1">
      <c r="F1" s="83" t="s">
        <v>104</v>
      </c>
      <c r="G1" s="83"/>
      <c r="H1" s="83"/>
    </row>
    <row r="2" spans="2:7" ht="12.75">
      <c r="B2" s="93" t="s">
        <v>32</v>
      </c>
      <c r="C2" s="93"/>
      <c r="D2" s="93"/>
      <c r="E2" s="93"/>
      <c r="F2" s="93"/>
      <c r="G2" s="93"/>
    </row>
    <row r="4" spans="2:8" ht="25.5" customHeight="1">
      <c r="B4" s="88" t="s">
        <v>30</v>
      </c>
      <c r="C4" s="79" t="s">
        <v>18</v>
      </c>
      <c r="D4" s="79"/>
      <c r="E4" s="79"/>
      <c r="F4" s="79"/>
      <c r="G4" s="79"/>
      <c r="H4" s="88" t="s">
        <v>31</v>
      </c>
    </row>
    <row r="5" spans="2:8" ht="12.75">
      <c r="B5" s="89"/>
      <c r="C5" s="79"/>
      <c r="D5" s="79"/>
      <c r="E5" s="79"/>
      <c r="F5" s="79"/>
      <c r="G5" s="79"/>
      <c r="H5" s="89"/>
    </row>
    <row r="6" spans="2:8" ht="12.75">
      <c r="B6" s="89"/>
      <c r="C6" s="79" t="s">
        <v>19</v>
      </c>
      <c r="D6" s="79"/>
      <c r="E6" s="79"/>
      <c r="F6" s="2" t="s">
        <v>20</v>
      </c>
      <c r="G6" s="2" t="s">
        <v>21</v>
      </c>
      <c r="H6" s="89"/>
    </row>
    <row r="7" spans="2:8" ht="12.75">
      <c r="B7" s="89"/>
      <c r="C7" s="28">
        <v>2023</v>
      </c>
      <c r="D7" s="30">
        <v>2024</v>
      </c>
      <c r="E7" s="94">
        <v>2025</v>
      </c>
      <c r="F7" s="2" t="s">
        <v>22</v>
      </c>
      <c r="G7" s="2" t="s">
        <v>24</v>
      </c>
      <c r="H7" s="89"/>
    </row>
    <row r="8" spans="2:8" ht="12.75">
      <c r="B8" s="90"/>
      <c r="C8" s="29"/>
      <c r="D8" s="30"/>
      <c r="E8" s="94"/>
      <c r="F8" s="2" t="s">
        <v>23</v>
      </c>
      <c r="G8" s="2" t="s">
        <v>23</v>
      </c>
      <c r="H8" s="90"/>
    </row>
    <row r="9" spans="2:8" ht="12.75">
      <c r="B9" s="2">
        <v>1</v>
      </c>
      <c r="C9" s="2">
        <v>2</v>
      </c>
      <c r="D9" s="13"/>
      <c r="E9" s="2">
        <v>3</v>
      </c>
      <c r="F9" s="2">
        <v>5</v>
      </c>
      <c r="G9" s="2">
        <v>6</v>
      </c>
      <c r="H9" s="2">
        <v>7</v>
      </c>
    </row>
    <row r="10" spans="2:8" ht="15.75">
      <c r="B10" s="3" t="s">
        <v>25</v>
      </c>
      <c r="C10" s="91">
        <f>'ДОДАТОК 1'!I27</f>
        <v>15799900</v>
      </c>
      <c r="D10" s="91"/>
      <c r="E10" s="94"/>
      <c r="F10" s="96"/>
      <c r="G10" s="96"/>
      <c r="H10" s="97">
        <f>C10+E10+F10+G10+D10</f>
        <v>15799900</v>
      </c>
    </row>
    <row r="11" spans="2:8" ht="15.75">
      <c r="B11" s="3" t="s">
        <v>26</v>
      </c>
      <c r="C11" s="92"/>
      <c r="D11" s="92"/>
      <c r="E11" s="94"/>
      <c r="F11" s="96"/>
      <c r="G11" s="96"/>
      <c r="H11" s="97"/>
    </row>
    <row r="12" spans="2:8" ht="15.75">
      <c r="B12" s="3" t="s">
        <v>27</v>
      </c>
      <c r="C12" s="4"/>
      <c r="D12" s="14"/>
      <c r="E12" s="5"/>
      <c r="F12" s="4"/>
      <c r="G12" s="4"/>
      <c r="H12" s="4"/>
    </row>
    <row r="13" spans="2:8" ht="15.75">
      <c r="B13" s="3" t="s">
        <v>28</v>
      </c>
      <c r="C13" s="1">
        <f>C10</f>
        <v>15799900</v>
      </c>
      <c r="D13" s="12"/>
      <c r="E13" s="1"/>
      <c r="F13" s="4"/>
      <c r="G13" s="4"/>
      <c r="H13" s="1">
        <f>C13+E13+F13+G13+D13</f>
        <v>15799900</v>
      </c>
    </row>
    <row r="14" spans="2:8" ht="15.75">
      <c r="B14" s="6" t="s">
        <v>29</v>
      </c>
      <c r="C14" s="4"/>
      <c r="D14" s="14"/>
      <c r="E14" s="4"/>
      <c r="F14" s="4"/>
      <c r="G14" s="4"/>
      <c r="H14" s="4"/>
    </row>
    <row r="17" spans="2:8" ht="15.75">
      <c r="B17" s="95" t="s">
        <v>34</v>
      </c>
      <c r="C17" s="95"/>
      <c r="D17" s="95"/>
      <c r="E17" s="95"/>
      <c r="F17" s="95"/>
      <c r="G17" s="95"/>
      <c r="H17" s="95"/>
    </row>
  </sheetData>
  <sheetProtection/>
  <mergeCells count="14">
    <mergeCell ref="F1:H1"/>
    <mergeCell ref="B17:H17"/>
    <mergeCell ref="E10:E11"/>
    <mergeCell ref="F10:F11"/>
    <mergeCell ref="G10:G11"/>
    <mergeCell ref="H10:H11"/>
    <mergeCell ref="B4:B8"/>
    <mergeCell ref="H4:H8"/>
    <mergeCell ref="C10:C11"/>
    <mergeCell ref="D10:D11"/>
    <mergeCell ref="B2:G2"/>
    <mergeCell ref="C4:G5"/>
    <mergeCell ref="C6:E6"/>
    <mergeCell ref="E7:E8"/>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 Marina</dc:creator>
  <cp:keywords/>
  <dc:description/>
  <cp:lastModifiedBy>Slabenko</cp:lastModifiedBy>
  <cp:lastPrinted>2023-08-17T10:31:32Z</cp:lastPrinted>
  <dcterms:created xsi:type="dcterms:W3CDTF">2023-01-10T06:38:23Z</dcterms:created>
  <dcterms:modified xsi:type="dcterms:W3CDTF">2023-11-09T14:07:54Z</dcterms:modified>
  <cp:category/>
  <cp:version/>
  <cp:contentType/>
  <cp:contentStatus/>
</cp:coreProperties>
</file>