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флешка моя\2023\звіти по програмі\"/>
    </mc:Choice>
  </mc:AlternateContent>
  <xr:revisionPtr revIDLastSave="0" documentId="13_ncr:1_{60957CB8-89AB-4C7C-BA83-C46C910BB5E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9" i="2" l="1"/>
  <c r="C69" i="2"/>
  <c r="D68" i="2"/>
  <c r="C68" i="2"/>
  <c r="D67" i="2"/>
  <c r="C67" i="2"/>
  <c r="D64" i="2"/>
  <c r="D70" i="2" s="1"/>
  <c r="C64" i="2"/>
  <c r="C70" i="2" s="1"/>
  <c r="G58" i="2"/>
  <c r="G59" i="2" s="1"/>
  <c r="F58" i="2"/>
  <c r="F59" i="2" s="1"/>
  <c r="H57" i="2"/>
  <c r="H56" i="2"/>
  <c r="H55" i="2"/>
  <c r="H54" i="2"/>
  <c r="H53" i="2"/>
  <c r="H50" i="2"/>
  <c r="G46" i="2"/>
  <c r="F46" i="2"/>
  <c r="H57" i="1" l="1"/>
  <c r="H56" i="1"/>
  <c r="H55" i="1"/>
  <c r="H54" i="1"/>
  <c r="H53" i="1"/>
  <c r="H50" i="1"/>
  <c r="C64" i="1"/>
  <c r="C70" i="1" s="1"/>
  <c r="C69" i="1"/>
  <c r="D69" i="1"/>
  <c r="D68" i="1"/>
  <c r="C68" i="1"/>
  <c r="D67" i="1"/>
  <c r="C67" i="1"/>
  <c r="D64" i="1"/>
  <c r="D70" i="1" s="1"/>
  <c r="G58" i="1" l="1"/>
  <c r="G59" i="1" s="1"/>
  <c r="G46" i="1"/>
  <c r="F46" i="1"/>
  <c r="F58" i="1" l="1"/>
  <c r="F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buhgalter</author>
  </authors>
  <commentList>
    <comment ref="E42" authorId="0" shapeId="0" xr:uid="{A9E32DC6-8813-442C-9B8A-6D3BD9A4C750}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buhgalter</author>
  </authors>
  <commentList>
    <comment ref="E42" authorId="0" shapeId="0" xr:uid="{811FDF04-E58F-46B8-A13C-E34C29A30A2E}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<sst xmlns="http://schemas.openxmlformats.org/spreadsheetml/2006/main" count="388" uniqueCount="120">
  <si>
    <t>№з/п</t>
  </si>
  <si>
    <t xml:space="preserve">Пріоритетні завдання </t>
  </si>
  <si>
    <t>Зміст заходів</t>
  </si>
  <si>
    <t xml:space="preserve">Термін виконання </t>
  </si>
  <si>
    <t>Виконавці</t>
  </si>
  <si>
    <t>Річний обсяг фінансування , тис грн</t>
  </si>
  <si>
    <t>Фактично профінансовано у звітному періоді, тис.грн</t>
  </si>
  <si>
    <t>Відсоток виконання заходу</t>
  </si>
  <si>
    <t xml:space="preserve">Інформація про виконання або причини невиконання заходу </t>
  </si>
  <si>
    <t>Забезпечення повноцінної та стабільної роботи підприємства зміцнення та оновлення матеріально-технічної бази</t>
  </si>
  <si>
    <t>Стимулювання праці працівників  закладу</t>
  </si>
  <si>
    <t>2023-2025</t>
  </si>
  <si>
    <t>КНП "ЦПМСД"</t>
  </si>
  <si>
    <t>Виділення коштів на придбання товарів, матеріалів інвентарю (ПММ,запчастини, тощо)</t>
  </si>
  <si>
    <t>Виділення коштів на оплату послуг телефонного та інтернет зв’язку, оплату послуг з програмного забезпечення, оплата інших послуг (крім комунальних)  в ході господарської діяльності</t>
  </si>
  <si>
    <t>Виділення коштів для придбання лікарських засобів, витратних матеріалів для лабораторних досліджень та виробів медичного призначення, придбання засобів індивідуального захисту,  для придбання швидко-тести на COVID-2019, тощо.</t>
  </si>
  <si>
    <t>Оплата комунальних послуг та енергоносіїв</t>
  </si>
  <si>
    <t>Капітальний ремонт системи пожежної сигналізації, системи оповіщення про пожежу та управління евакуацією людей, системи передачі тривожних сповіщень в приміщеннях та будівлі амбулаторії села Крижанівка КОМУНАЛЬНОГО НЕКОМЕРЦІЙНОГО ПІДПРИЄМСТВА «ЦЕНТР ПЕРВИННОЇ МЕДИКО- САНІТАРНОЇ розташованої за адресою Одеська область Одеський район с. Крижанівка вул. вул. Ярошевської б.22</t>
  </si>
  <si>
    <t xml:space="preserve">Забезпечення медичним обладнанням , інвентарем , засобами відповідно до наказу Міністерства охорони здоров’я №148 від 26.01.2018 року « Про затвердження Примірного табеля матеріально- технічного оснащення закладів здоров’я  та фізичних осіб – підприємців , які надають первинну медичну допомогу»  </t>
  </si>
  <si>
    <t>Придбання медичного обладнання , інвентарю в тому числі (672000 грн. - аналізатор гематологічний,428535 грн. - 3 шт - аналізатор сечі IVD лабораторний автоматизований, 124865грн. - дефібрилятор, 213600грн. - електрокардіограф - 3 шт., 96000грн. - шприцевий насос- 3 шт.,1020000 грн. - система ультразвукової діагностики</t>
  </si>
  <si>
    <t>Придбання обладнання, інвентарю та предметів довгострокового користування ( придбання холодильників, джерело безперебійного живлення , комп’ютерної техніки та меблів, тощо)</t>
  </si>
  <si>
    <t>Безоплатне забезпечення осіб з інвалідністю та дітей з інвалідністю технічними та іншими засобами відповідно до постанови КМУ від 03.12.2009 №1301 "Про затвердження Порядку забезпечення осіб з інвалідністю і дітей з інвалідністюд технічними та іншими засобами".</t>
  </si>
  <si>
    <t>Відшкодування вартості відпущеих безоплатно особам з інвалідністю технічних та інших засобів для якнайбільшої компенсації функцій ушкоджених органів, а саме передбачити кошти на придбання калоприймачів , підгузків</t>
  </si>
  <si>
    <t>Забезпечення безоплатними та пільговими лікарськими засобами за рецептами лікарів у разі амбулаторного лікування окремих груп населення та за певними категоріями захворювань відповідно до постанови Кабінету Міністрів України  від 17.08.1998 №1303, а також забезпечення громадян, які страждають на рідкісні (орфанні) захворювання, лікарськими засобами та відповідними харчовими продуктами для спеціального дієтичного споживання</t>
  </si>
  <si>
    <t>Відшкодування вартості лікарських засобів, відпущених безкоштовно або на пільгових умовах у разі амбулаторного лікування пацієнтів -мешканців Фонтанської територіальної громади</t>
  </si>
  <si>
    <t>Фінансування закладів КНП "ЦПМСД" Фонтанської сільської ради Одеського району Одеської області</t>
  </si>
  <si>
    <t>РАЗОМ</t>
  </si>
  <si>
    <t>Фінансування закладів на території Курісовської сільської ради Березівського району Одеської області за рахунок коштів Курісовської сільської ради</t>
  </si>
  <si>
    <t xml:space="preserve">Стимулювання праці працівників закладу </t>
  </si>
  <si>
    <t>Виділення коштів на оплату послуг в ході господарської діяльності  ( оплата програмного забезпечення лікаря )</t>
  </si>
  <si>
    <t>Виділення коштів на придбання  лікарських засобів та медичних матеріалів для надання невідкладної медичної допомоги, придбання засобів індивідуального захисту, дезинфікуючих засобів. Щвидкі тести( ВІЛ, ГЕПАТИТ та інші), швидко-тести на COVID-2019 тощо.</t>
  </si>
  <si>
    <t xml:space="preserve">Виділення коштів на придбання товарів , матеріалів , інвентарю (папір, канцелярські ,господарські  товари,ю принтер МФУ). </t>
  </si>
  <si>
    <t>Придбання обладнання та предметів довгострокового користування ( придбання дефибрилятор, електрокардіограф. Ноутбук, МФУ та аналізатор гематологічний автоматичний ТОЩО)</t>
  </si>
  <si>
    <t>Безоплатне забезпечення осіб з інвалідністю та дітей з інвалідністю технічними та іншими засобами відповідно до постанови Кабінету Міністрів України від 03.12.2009 №1301 «Про затвердження Порядку забезпечення осіб з інвалідністю і дітей з інвалідністю технічними та іншими засобами»</t>
  </si>
  <si>
    <t>Відшкодування вартості відпущених безоплатно особам з інвалідністю технічних та інших засобів для якнайбільшої компенсації функцій ушкоджених органів, а саме передбачити кошти на придбання  підгузків</t>
  </si>
  <si>
    <t>Відшкодування вартості лікарських засобів, відпущених безкоштовно або на пільгових умовах у разі амбулаторного лікування пацієнтів -мешканців Курісовської територіальної  громади</t>
  </si>
  <si>
    <t>Разом</t>
  </si>
  <si>
    <t>Всього по програмі</t>
  </si>
  <si>
    <t>Директор</t>
  </si>
  <si>
    <t xml:space="preserve">Юрій МАНДРИК </t>
  </si>
  <si>
    <t>Головний бухгалтер</t>
  </si>
  <si>
    <t>Алла ОЛЬШАНСЬКА</t>
  </si>
  <si>
    <t>Відповідальний виконавець Програми :КНП "ЦПМСД" Фонтанської сільської ради Одеського району Одеської області</t>
  </si>
  <si>
    <t>1.Виконання заходів Програми</t>
  </si>
  <si>
    <t>Виплачена пемія працівникам КНП</t>
  </si>
  <si>
    <t>347,31тис.грн. Капітальний ремонт системи пожежної сигналізації, системи  оповіщення про пожежу та управління евакуацією людей, системи передачі тривожних сповіщень в приміщеннях та будівлі амбулаторії села, 6,31тис.грн.-технічний та авторський нагляд</t>
  </si>
  <si>
    <t>Придбання меблів для оснащення споруд цивільного захисту</t>
  </si>
  <si>
    <t>64,50тис.грн. технічне обслуговуванн автоматики котлів; програмне забезпечення - 116,436тис.грн., охорона приміщення -21,600тис.грн., 35,00тис.грн.- послуги з обслуговування протипожежної сигналізації,8,990 тис.грн. заправка картриджів.</t>
  </si>
  <si>
    <t>Послуги з виготовлення проектно- кошторисної документації на об'єкт: «Послуги з вогнезахисної обробки дерев'яних конструкцій горищиого приміщення в будівлі амбулаторії с. Крижанівка КОМУНАЛЬНОГО НЕКОМЕРЦІЙНОГО ПІДІІРИСМСТВА "ЦЕНТР ПЕРВИННОЇ МЕДИКО-САНІТАРНОЇ ДОПОМОГИ" ФОНТАНСЬКОЇ СІЛЬСЬКОЇ РАДИ ОДЕСЬКОГО РАЙОНУ ОДЕСЬКОЇ ОБЛАСТІ, розташованої за адресою: Одеська область, Одеський район, с. Крижанівка, вул. Ярошевської, буд. 22</t>
  </si>
  <si>
    <t>Послуги з виготовлення проектно -кошторисної документації на об’єкт-                               «Капітальний ремонт будівлі амбулаторії с. Фонтанка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 Фонтанка вул. Центральна  ,42</t>
  </si>
  <si>
    <t>Послуги з виготовлення проектно -кошторисної документації на об’єкт-                               «Капітальний ремонт будівлі амбулаторії с.Крижанівка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с.Крижанівка вул.Ярошевської, буд.22</t>
  </si>
  <si>
    <t>Капітальний ремонт будівлі амбулаторії с. Крижанівка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 Крижанівка , вул. Ярошевської, буд. 22</t>
  </si>
  <si>
    <t>Послуги з поточного ремонту- послуги  з вогнезахисної  обробки дерев’яних конструкцій горищного приміщення в будівлях aмбyлaтopii села Фонтанка KOMYHAЛЬHOГO НЕКОМЕРЦІЙНОГО   ПІДПРИСМСТВА "ЦЕНТР   ПЕРВИННОЇ   МЕДИКО-САНІТАРНОЇ   ДОПОМОГИ" ФОНТАНСЬКОЇ СІЛЬСЬКОЇ РАДИ ОДЕСЬКОГОРАЙОНУ ОДЕСЬКОЇ ОБЛАСТІ, розташованої за адресою: Одеська область, Одеський район, с. ФОНТАНКА вул. Центральна, буд. 42.»-</t>
  </si>
  <si>
    <t>Послуги з поточного ремонту- послуги   з вогнезахисної обробки дерев’яних конструкцій горищного приміщення в будівлі амбулаторїі села Крижанівка КОМУНАЛЬНОГО НЕКОМЕРЦІЙНОГО ПІДПРИСМСТВА "ЦЕНТР ПЕРВИННОЇ МЕДИКО-САНІТАРНОЇ ДОПОМОГИ" ФОНТАНСЬКОЇ    СІЛЬСЬКОЇ   РАДИ   ОДЕСЬКОГО   РАЙОНУ ОДЕСЬКОЇ ОБЛАСТІ, розташованої за адресою: Одеська область, Одеський район, с. Крижанівка, вул. Ярошевської. буд. 22.»</t>
  </si>
  <si>
    <t>Капітальний ремонт будівлі амбулаторії с. Фонтанка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 Фонтанка вул. Центральна  ,42</t>
  </si>
  <si>
    <r>
      <t xml:space="preserve">Термін реалізації Програми : </t>
    </r>
    <r>
      <rPr>
        <b/>
        <u val="double"/>
        <sz val="14"/>
        <color theme="1"/>
        <rFont val="Times New Roman"/>
        <family val="1"/>
        <charset val="204"/>
      </rPr>
      <t>за 2023 рік</t>
    </r>
  </si>
  <si>
    <t>20,405тис.грн.-придбання канциоварів, 37,080тис.грн.-бланки та журнали, 3,15тис.грн. пально-мастильні матеріали та запчастини для автомобіля, 115,365тис.грн. бензин</t>
  </si>
  <si>
    <t>електроенергія- 266,155тис.грн., водопостачання та водовідведення -17,736тис.грн., природний газ 312,22тис.грн. та вивіз твердих побутових відходів - 11,479тис.грн.,</t>
  </si>
  <si>
    <t>21,931тис.грн.-крісла офісні,35,999тис.грн. холодильник, 66,461тис.грн. джерело безперебійного живлення, 165,515тис.грн. комп'ютерна техніка,19,800 - МФУ.</t>
  </si>
  <si>
    <t>76,39 тис.грн.придбання калоприймачів, 405,35тис.грн. підгузки</t>
  </si>
  <si>
    <t>Послуги з проведення технічної інветаризації та виготовлення технічних паспортів на об'єкти комунальної власності</t>
  </si>
  <si>
    <t>22023-2025</t>
  </si>
  <si>
    <t>Придбання насосу фекального</t>
  </si>
  <si>
    <t>-</t>
  </si>
  <si>
    <t>14,985 тис. грн. - сумка укладка медичної сестри (фельдшера); 8,962 тис. грн. -вимірювачі артеріального тиску, гігрометри психометричні а набір діагностичних ліхтариків,47,280- столик маніпулчційний медичний, 3,360 тис.грн. -  Пірометр (інфрачервоний термометр.</t>
  </si>
  <si>
    <t>Аналізатор сечі IVD лабораторний автоматизований - 3шт. -402,598, електрокардіограф 3шт. -213,6, дефібрилятор -124,86; аналізатор гематологічний автоматичний 1шт. -238,00 тис.грн.</t>
  </si>
  <si>
    <t>Забезпечення щомісячних стимулюючих виплат працівникам</t>
  </si>
  <si>
    <t>Матеріальне заоохочення медичних працівників до професійних свят (Дня медичного працівника, дня медичної сетстри)</t>
  </si>
  <si>
    <t>Компенсація вартості винайму житла молодшим спеціалістам (2 особи, які незареєстровані на території  громади)</t>
  </si>
  <si>
    <t>програмне забезпечення 9,360тис.грн., інтернет  зв'язок 4,104 тис.грн, 7,480 тис.грн.-заправка картриджів</t>
  </si>
  <si>
    <t>26,65 тис.грн папір офісний та канцелярські товари; 4,835тис.грн бланки та журнали реєстраційні</t>
  </si>
  <si>
    <t>69,7 тис.грнДифірилятор, 39,7тис.грн. електрокардіограф,  47,29 тис.грн. ноутбуки,238,00тис.грн - аналізатор гематологічний автоматичний 1 шт., 9,900 тис.грн. - МФУ 1шт.</t>
  </si>
  <si>
    <t>Відшкодування вартості лікарських засобів 288_осіб, втому числі чоловіків105,жінок183.</t>
  </si>
  <si>
    <t>Відшкодування вартості лікарських засобів __95_осіб, втому числі чоловіків__45____,жінок___50___.</t>
  </si>
  <si>
    <t>214,967тис.грн. вироби медичного призначення (мікропробіки з капілярмами,римачі, вакуумні пробірки, ланети стерильні, скло,покрівне, реагенти, та фармацевтична продукція, тощо)</t>
  </si>
  <si>
    <t xml:space="preserve">81,534тис.грн. - підгузки, </t>
  </si>
  <si>
    <t>78,425  тис.грн вироби медичного призначення (мікропробіки з капілярмами,римачі, вакуумні пробірки, ланети стерильні, скло,покрівне, реагенти, тощовироби медичного призначення ланети стерильні та тести дя виявлення вірусів грипу, ВІЛ, гепатити, 16,769 тис.грн.  калоприймачі</t>
  </si>
  <si>
    <t>Дата і номер рішення сільської ради, яким затверджено Програму та зміни до неї : Програма затверджена рішенням дев’ятнадцятої сесії Фонтанської сільської ради VIII скликання від 28 грудня 2022 року №1076- VIII «Про затвердження Програми розвитку та фінансової підтримки Комунального некомерційного підприємства «Центр первинної медико-санітарної допомоги» Фонтанської сільської ради Одеського району Одеської області на 2023-2025 роки та зміни до неї згідно рішення сесії Фонтанської сільської ради №1169 від 21.03.2023 року;№1551-VIII від 01.06.2023 року;№1588-VIII від 11.08.2023 року.; Рішення сесії Фонтанської сільської ради Одеського району Одеської області № 1753-VIII від 28.11.2023р.</t>
  </si>
  <si>
    <t>Виготовлені технічні паспорти на будівлі амбулаторій та Фапів</t>
  </si>
  <si>
    <t>Придбано коплекти меблів, лави . Шафи, вішалки, ліжка для облаштування найпростішого укриття</t>
  </si>
  <si>
    <t xml:space="preserve">Капітальний ремонт системи пожежної сигналізації , системи оповіщення про пожежу і управління евакуацією людей , системи передачі тривожних сповіщень в приміщеннях та будівлі амбулаторії села Фонтанка КОМУНАЛЬНОГО НЕКОМЕРЦІЙНОГО ПІДПРИЄМСТВА «ЦЕНТР ПЕРВИННОЇ МЕДИКО- САНІТАРНОЇ ДОПОМОГИ»ФОНТАНСЬКОЇ СІЛЬСЬКОЇ РАДИ ОДЕСЬКОГО РАЙОНУ ОДЕСЬКОЇ ОБЛАСТІ розташованої за адресою Одеська область, Одеський район , с. Фонтанка вул. Центральна,42 </t>
  </si>
  <si>
    <t>Управління капітального будівництва</t>
  </si>
  <si>
    <t>Встановлено систему пожежної сигналізації.системи оповіщення про пожежу і управління евакуацією людей. Систему передачі тривожних сповіщень в приміщеннях та будівлі амбулаторії с.Фонтанка</t>
  </si>
  <si>
    <t>Забезпечення сталої роботи медичного закладу в період воєнного стану</t>
  </si>
  <si>
    <t>Проведення капітального ремонту підвального приміщення для подальшої експлуатації як «найпростішого укриття»</t>
  </si>
  <si>
    <t>2023-2025 роки</t>
  </si>
  <si>
    <t>КП « Надія»</t>
  </si>
  <si>
    <t>Звіт про результати виконання Програми розвитку та фінансової підтримки Комунального некомерційного підприємства "Центр первинної медико-санітарної допомоги" Фонтанської сільської ради Одеського району Одеської області на 2023-2025 роки, за 2023 рік</t>
  </si>
  <si>
    <t>2.</t>
  </si>
  <si>
    <t>Виконання результативних показників Програми .</t>
  </si>
  <si>
    <t>№ з/п</t>
  </si>
  <si>
    <t>Найменування показника</t>
  </si>
  <si>
    <t>Планове значення показника</t>
  </si>
  <si>
    <t>Фактичне значення показника</t>
  </si>
  <si>
    <t xml:space="preserve">Причина невиконнання </t>
  </si>
  <si>
    <t>1.</t>
  </si>
  <si>
    <t>3.</t>
  </si>
  <si>
    <t>4.</t>
  </si>
  <si>
    <t>Виготовлено проектно-кошторисну документацію на об'єкт : "Послуги з вогнегасної обробки дерев'яних конструкцій горищного приміщення в будівлі амбулаторії с. Фонтанка КОМУНАЛЬНОГО НЕКОМЕРЦІЙНОГО ПІДПРИСМСТВА "ЦЕНТР ПЕРВИННОЇ МЕДИКО-САНІТАРНОЇ ДОПОМОГИ" ФОНТАНСЬКОЇ СІЛЬСЬКОЇ РАДИ ОДЕСЬКОГО РАОНУ ОДЕСЬКОЇ ОБЛАСТІ, розташованої за адресою: Одеська область, Одеський район, с.Фонтанка, вул. Центральна , буд. 42.»</t>
  </si>
  <si>
    <t>Виготовлено проектно-кошторисну документацію на об'єкт : «Послуги з вогнезахисної обробки дерев'яних конструкцій горищиого приміщення в будівлі амбулаторії с. Крижанівка КОМУНАЛЬНОГО НЕКОМЕРЦІЙНОГО ПІДІІРИСМСТВА "ЦЕНТР ПЕРВИННОЇ МЕДИКО-САНІТАРНОЇ ДОПОМОГИ" ФОНТАНСЬКОЇ СІЛЬСЬКОЇ РАДИ ОДЕСЬКОГО РАЙОНУ ОДЕСЬКОЇ ОБЛАСТІ, розташованої за адресою: Одеська область, Одеський район, с. Крижанівка, вул. Ярошевської, буд. 22</t>
  </si>
  <si>
    <t>Виготовно проектно -кошторисну документацію на об’єкт: «Капітальний ремонт будівлі амбулаторії с. Фонтанка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 Фонтанка вул. Центральна  ,42</t>
  </si>
  <si>
    <t>Виготовно проектно -кошторисну документації на об’єкт:«Капітальний ремонт будівлі амбулаторії с.Крижанівка КНП «ЦПМСД» ФОНТАНСЬКОЇ СІЛЬСЬКОЇ РАДИ ОДЕСЬКОГО РАЙОНУ ОДЕСЬКОЇ ОБЛАСТІ , - встановлення системи обладнання для захисту від потрапляння блискавки , яка розташована за адресою :Одеська область Одеський район с.Крижанівка вул.Ярошевської, буд.22</t>
  </si>
  <si>
    <t>Проведено поточний ремонт- послуги  з вогнезахисної  обробки дерев’яних конструкцій горищного приміщення в будівлях aмбyлaтopii села Фонтанка KOMYHAЛЬHOГO НЕКОМЕРЦІЙНОГО   ПІДПРИСМСТВА "ЦЕНТР   ПЕРВИННОЇ   МЕДИКО-САНІТАРНОЇ   ДОПОМОГИ" ФОНТАНСЬКОЇ СІЛЬСЬКОЇ РАДИ ОДЕСЬКОГОРАЙОНУ ОДЕСЬКОЇ ОБЛАСТІ, розташованої за адресою: Одеська область, Одеський район, с. ФОНТАНКА вул. Центральна, буд. 42.»-</t>
  </si>
  <si>
    <t>Проведено послуги  з вогнезахисної обробки дерев’яних конструкцій горищного приміщення в будівлі амбулаторїі села Крижанівка КОМУНАЛЬНОГО НЕКОМЕРЦІЙНОГО ПІДПРИСМСТВА "ЦЕНТР ПЕРВИННОЇ МЕДИКО-САНІТАРНОЇ ДОПОМОГИ" ФОНТАНСЬКОЇ    СІЛЬСЬКОЇ   РАДИ   ОДЕСЬКОГО   РАЙОНУ ОДЕСЬКОЇ ОБЛАСТІ, розташованої за адресою: Одеська область, Одеський район, с. Крижанівка, вул. Ярошевської. буд. 22.»</t>
  </si>
  <si>
    <t>Залишок коштів виник за рахунок зменшення цін при проведені закупівель,економії коштів за комунальні послуги , за рахунок відшковування орендорями вартості послуг  та за рахунок пізнього початку опалювального сезону та ін.</t>
  </si>
  <si>
    <t>Залишок коштів виник за рахунок виїзду пацієнів за кордон або смерті пацієнта</t>
  </si>
  <si>
    <t>Залишок коштів виник за рахунок виїзду пацієнтів за кордон та внесення більшості препарадів до програми "Доступні ліки"</t>
  </si>
  <si>
    <t>Що зроблено для виправлення</t>
  </si>
  <si>
    <t xml:space="preserve">Оцінка ефективності виконання програми та пропозиції щодо подальшої реалізації програми </t>
  </si>
  <si>
    <t>Проведено встановлення системи обладнання для захисту від потрапляння блискавки , яка розташована за адресою :Одеська область Одеський район с. Фонтанка вул. Центральна  ,42</t>
  </si>
  <si>
    <t>Проведено встановлення системи обладнання для захисту від потрапляння блискавки , яка розташована за адресою :Одеська область Одеський район с. Крижанівка , вул. Ярошевської, буд. 22</t>
  </si>
  <si>
    <r>
      <t xml:space="preserve">Послуги </t>
    </r>
    <r>
      <rPr>
        <sz val="9"/>
        <color indexed="63"/>
        <rFont val="Times New Roman"/>
        <family val="1"/>
        <charset val="204"/>
      </rPr>
      <t>з виготовлення проектно-</t>
    </r>
    <r>
      <rPr>
        <sz val="9"/>
        <rFont val="Times New Roman"/>
        <family val="1"/>
        <charset val="204"/>
      </rPr>
      <t xml:space="preserve">кошторисної </t>
    </r>
    <r>
      <rPr>
        <sz val="9"/>
        <color indexed="63"/>
        <rFont val="Times New Roman"/>
        <family val="1"/>
        <charset val="204"/>
      </rPr>
      <t xml:space="preserve">документації на об'єкт: «Послуги з вогнезахисної обробки дерев'яних конструкцій горищного приміщення в будівлі </t>
    </r>
    <r>
      <rPr>
        <u/>
        <sz val="9"/>
        <color indexed="63"/>
        <rFont val="Times New Roman"/>
        <family val="1"/>
        <charset val="204"/>
      </rPr>
      <t xml:space="preserve">амбулаторії с. </t>
    </r>
    <r>
      <rPr>
        <u/>
        <sz val="9"/>
        <rFont val="Times New Roman"/>
        <family val="1"/>
        <charset val="204"/>
      </rPr>
      <t xml:space="preserve">Фонтанка </t>
    </r>
    <r>
      <rPr>
        <sz val="9"/>
        <color indexed="63"/>
        <rFont val="Times New Roman"/>
        <family val="1"/>
        <charset val="204"/>
      </rPr>
      <t xml:space="preserve">КОМУНАЛЬНОГО </t>
    </r>
    <r>
      <rPr>
        <sz val="9"/>
        <rFont val="Times New Roman"/>
        <family val="1"/>
        <charset val="204"/>
      </rPr>
      <t xml:space="preserve">НЕКОМЕРЦІЙНОГО </t>
    </r>
    <r>
      <rPr>
        <sz val="9"/>
        <color indexed="63"/>
        <rFont val="Times New Roman"/>
        <family val="1"/>
        <charset val="204"/>
      </rPr>
      <t xml:space="preserve">ПІДПРИСМСТВА </t>
    </r>
    <r>
      <rPr>
        <sz val="9"/>
        <rFont val="Times New Roman"/>
        <family val="1"/>
        <charset val="204"/>
      </rPr>
      <t xml:space="preserve">"ЦЕНТР </t>
    </r>
    <r>
      <rPr>
        <sz val="9"/>
        <color indexed="63"/>
        <rFont val="Times New Roman"/>
        <family val="1"/>
        <charset val="204"/>
      </rPr>
      <t xml:space="preserve">ПЕРВИННОЇ </t>
    </r>
    <r>
      <rPr>
        <sz val="9"/>
        <rFont val="Times New Roman"/>
        <family val="1"/>
        <charset val="204"/>
      </rPr>
      <t xml:space="preserve">МЕДИКО-САНІТАРНОЇ </t>
    </r>
    <r>
      <rPr>
        <sz val="9"/>
        <color indexed="63"/>
        <rFont val="Times New Roman"/>
        <family val="1"/>
        <charset val="204"/>
      </rPr>
      <t>ДОПОМОГИ" ФОНТАНСЬКОЇ СІЛЬСЬКОЇ РАДИ ОДЕСЬКОГО РАОНУ ОДЕСЬКОЇ ОБЛАСТІ, розташованої за адресою: Одеська область, Одеський район, с.Фонтанка, вул. Центральна , буд. 42.»</t>
    </r>
  </si>
  <si>
    <r>
      <t>Оплата згідно із законодавством післядипломної підготовки (перепідготовки) кадрів, підвищення кваліфікації кадрів за договорами у закладах, які мають необхідну ліцензію на проведення таких навчань, та/або результатом яких є отримання посвідчення (сертифіката) установленого зразка щодо набуття відповідних професійних навиків (н</t>
    </r>
    <r>
      <rPr>
        <sz val="9"/>
        <rFont val="Times New Roman"/>
        <family val="1"/>
        <charset val="204"/>
      </rPr>
      <t>авчання операторів котельні та середнього медичного персоналу)</t>
    </r>
  </si>
  <si>
    <t>Виплачена премія працівникам КНП до свята Великодня, Медичного працівника, Нового року та Різдва Христового, з метою заохочення та стимулювання працівників КНП"ЦПМСД" для підвищення рівня заробітної плати .</t>
  </si>
  <si>
    <t>Програма розвитку та фінансової підтримки Комунального некомерційного підприємства "Центр первинної медико-санітарної допомоги"  Фонтанської сільської ради Одеського району Одеської області на 2023-2025 року (далі -Програма)  розроблена з метою досягнення  максимально можливого рівня здоров'я населення, у тому числі внутрішньо переміщених осіб, незалежно від їх віку , статі, соціального статусу , зміцнення і охорони здоров'я протягом усього їх життя , забезпечення зниження рівня захворюваності, інвалідності та смертності населення шляхом фомування і налагодження ефективного функціоонування системи надання населенню доступності і високоякісної первинної медико-санітарної допомоги на засадах сімейної допомоги.                                                                                                                                                                                                                              В умов військового стану збільшилася кількість осіб, які потребують засобів реабілітації та інших технічних засобів , для покращення  їх способу життя. В зв'язку з цим також збільшилася кількість населення з певними категоріями захворювань , яким належить безоплатна видача лікарських засобів відповідно до постанови КМУ від 17.08.1998 №1303.За рахунок програми  було оновлено матеріально-технічну базу в структурних підрозділах, що надало змогу більш ефективніше надавати первинну медичну допомогу населенню громад.Також поліпшили якість амбулаторного лікування пільгових категорій населення, забезпечивши їх лікарськими засобами безкоштовно , за рахунок відшкодування з місцевого бюджету  за рецептами сімейних лікарів, тощо.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Програма є ефективною в частині надання високоякісної  первинної медичної допомоги на засадах сімейної медицини.</t>
  </si>
  <si>
    <t>Додаток 1 До Рішення виконавчого комітету Фонтанської сільської ради</t>
  </si>
  <si>
    <t xml:space="preserve">№                    від </t>
  </si>
  <si>
    <t>Додаток 1 до Рішення сесії Фонтанської сільської ради</t>
  </si>
  <si>
    <t>№                       від</t>
  </si>
  <si>
    <t>Додаток 5 до Порядку розроблення, фінансування, моніторингу, реалізації цільових програм Фонтанської сільської  ради Одеського району Одеської області   та звітності про їх виконання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</si>
</sst>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 val="double"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444444"/>
      <name val="Times New Roman"/>
      <family val="1"/>
      <charset val="204"/>
    </font>
    <font>
      <sz val="9"/>
      <color indexed="63"/>
      <name val="Times New Roman"/>
      <family val="1"/>
      <charset val="204"/>
    </font>
    <font>
      <u/>
      <sz val="9"/>
      <color indexed="63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164" fontId="17" fillId="0" borderId="1" xfId="0" applyNumberFormat="1" applyFont="1" applyBorder="1"/>
    <xf numFmtId="0" fontId="3" fillId="0" borderId="0" xfId="0" applyFont="1" applyBorder="1"/>
    <xf numFmtId="0" fontId="17" fillId="0" borderId="0" xfId="0" applyFont="1" applyBorder="1"/>
    <xf numFmtId="164" fontId="17" fillId="0" borderId="0" xfId="0" applyNumberFormat="1" applyFont="1" applyBorder="1"/>
    <xf numFmtId="0" fontId="20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wrapText="1"/>
    </xf>
    <xf numFmtId="0" fontId="2" fillId="0" borderId="0" xfId="0" applyFont="1" applyBorder="1"/>
    <xf numFmtId="0" fontId="21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164" fontId="17" fillId="0" borderId="5" xfId="0" applyNumberFormat="1" applyFont="1" applyBorder="1" applyAlignment="1">
      <alignment horizontal="center" vertical="top"/>
    </xf>
    <xf numFmtId="164" fontId="17" fillId="0" borderId="6" xfId="0" applyNumberFormat="1" applyFont="1" applyBorder="1" applyAlignment="1">
      <alignment horizontal="center" vertical="top"/>
    </xf>
    <xf numFmtId="164" fontId="17" fillId="0" borderId="7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workbookViewId="0">
      <selection activeCell="L10" sqref="L10"/>
    </sheetView>
  </sheetViews>
  <sheetFormatPr defaultColWidth="9.140625" defaultRowHeight="15" x14ac:dyDescent="0.25"/>
  <cols>
    <col min="1" max="1" width="7.140625" style="3" customWidth="1"/>
    <col min="2" max="2" width="21.85546875" style="3" customWidth="1"/>
    <col min="3" max="3" width="28.7109375" style="3" customWidth="1"/>
    <col min="4" max="4" width="13.28515625" style="3" customWidth="1"/>
    <col min="5" max="5" width="17.85546875" style="3" customWidth="1"/>
    <col min="6" max="6" width="12.28515625" style="3" customWidth="1"/>
    <col min="7" max="7" width="15" style="3" customWidth="1"/>
    <col min="8" max="8" width="15.28515625" style="3" customWidth="1"/>
    <col min="9" max="9" width="45.28515625" style="3" customWidth="1"/>
    <col min="10" max="16384" width="9.140625" style="3"/>
  </cols>
  <sheetData>
    <row r="1" spans="1:11" x14ac:dyDescent="0.25">
      <c r="H1" s="87" t="s">
        <v>115</v>
      </c>
      <c r="I1" s="87"/>
      <c r="J1" s="87"/>
    </row>
    <row r="2" spans="1:11" x14ac:dyDescent="0.25">
      <c r="H2" s="88" t="s">
        <v>116</v>
      </c>
      <c r="I2" s="88"/>
      <c r="J2" s="88"/>
    </row>
    <row r="4" spans="1:11" ht="15" customHeight="1" x14ac:dyDescent="0.25">
      <c r="G4" s="89" t="s">
        <v>119</v>
      </c>
      <c r="H4" s="89"/>
      <c r="I4" s="89"/>
      <c r="J4" s="89"/>
      <c r="K4" s="90"/>
    </row>
    <row r="5" spans="1:11" x14ac:dyDescent="0.25">
      <c r="G5" s="89"/>
      <c r="H5" s="89"/>
      <c r="I5" s="89"/>
      <c r="J5" s="89"/>
      <c r="K5" s="90"/>
    </row>
    <row r="6" spans="1:11" ht="15" customHeight="1" x14ac:dyDescent="0.25">
      <c r="A6" s="61" t="s">
        <v>87</v>
      </c>
      <c r="B6" s="61"/>
      <c r="C6" s="61"/>
      <c r="D6" s="61"/>
      <c r="E6" s="61"/>
      <c r="F6" s="61"/>
      <c r="G6" s="61"/>
      <c r="H6" s="61"/>
      <c r="I6" s="61"/>
      <c r="J6" s="61"/>
    </row>
    <row r="7" spans="1:11" ht="56.2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</row>
    <row r="9" spans="1:11" x14ac:dyDescent="0.25">
      <c r="J9" s="57"/>
    </row>
    <row r="10" spans="1:11" ht="60" customHeight="1" x14ac:dyDescent="0.25">
      <c r="A10" s="68" t="s">
        <v>77</v>
      </c>
      <c r="B10" s="69"/>
      <c r="C10" s="69"/>
      <c r="D10" s="69"/>
      <c r="E10" s="69"/>
      <c r="F10" s="69"/>
      <c r="G10" s="69"/>
      <c r="H10" s="69"/>
      <c r="I10" s="69"/>
      <c r="J10" s="57"/>
    </row>
    <row r="11" spans="1:11" x14ac:dyDescent="0.25">
      <c r="J11" s="57"/>
    </row>
    <row r="12" spans="1:11" x14ac:dyDescent="0.25">
      <c r="A12" s="70" t="s">
        <v>42</v>
      </c>
      <c r="B12" s="60"/>
      <c r="C12" s="60"/>
      <c r="D12" s="60"/>
      <c r="E12" s="60"/>
      <c r="F12" s="60"/>
      <c r="G12" s="60"/>
      <c r="H12" s="60"/>
      <c r="I12" s="60"/>
      <c r="J12" s="57"/>
    </row>
    <row r="14" spans="1:11" ht="18.75" x14ac:dyDescent="0.3">
      <c r="A14" s="15" t="s">
        <v>55</v>
      </c>
      <c r="B14" s="15"/>
      <c r="C14" s="15"/>
      <c r="D14" s="15"/>
      <c r="E14" s="15"/>
    </row>
    <row r="17" spans="1:12" ht="18.75" x14ac:dyDescent="0.3">
      <c r="A17" s="16" t="s">
        <v>43</v>
      </c>
      <c r="B17" s="16"/>
      <c r="C17" s="16"/>
    </row>
    <row r="19" spans="1:12" ht="60" x14ac:dyDescent="0.25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</row>
    <row r="20" spans="1:12" x14ac:dyDescent="0.25">
      <c r="A20" s="71" t="s">
        <v>25</v>
      </c>
      <c r="B20" s="72"/>
      <c r="C20" s="72"/>
      <c r="D20" s="72"/>
      <c r="E20" s="72"/>
      <c r="F20" s="72"/>
      <c r="G20" s="72"/>
      <c r="H20" s="72"/>
      <c r="I20" s="73"/>
    </row>
    <row r="21" spans="1:12" ht="89.25" customHeight="1" x14ac:dyDescent="0.25">
      <c r="A21" s="65">
        <v>1</v>
      </c>
      <c r="B21" s="74" t="s">
        <v>9</v>
      </c>
      <c r="C21" s="10" t="s">
        <v>10</v>
      </c>
      <c r="D21" s="5" t="s">
        <v>11</v>
      </c>
      <c r="E21" s="5" t="s">
        <v>12</v>
      </c>
      <c r="F21" s="13">
        <v>1464.5</v>
      </c>
      <c r="G21" s="13">
        <v>1464.3510000000001</v>
      </c>
      <c r="H21" s="6">
        <v>0.99990000000000001</v>
      </c>
      <c r="I21" s="8" t="s">
        <v>113</v>
      </c>
      <c r="L21" s="18"/>
    </row>
    <row r="22" spans="1:12" ht="48" x14ac:dyDescent="0.25">
      <c r="A22" s="66"/>
      <c r="B22" s="75"/>
      <c r="C22" s="11" t="s">
        <v>13</v>
      </c>
      <c r="D22" s="5" t="s">
        <v>11</v>
      </c>
      <c r="E22" s="5" t="s">
        <v>12</v>
      </c>
      <c r="F22" s="4">
        <v>176</v>
      </c>
      <c r="G22" s="13">
        <v>176</v>
      </c>
      <c r="H22" s="6">
        <v>1</v>
      </c>
      <c r="I22" s="7" t="s">
        <v>56</v>
      </c>
      <c r="L22" s="18"/>
    </row>
    <row r="23" spans="1:12" ht="87.75" customHeight="1" x14ac:dyDescent="0.25">
      <c r="A23" s="66"/>
      <c r="B23" s="75"/>
      <c r="C23" s="21" t="s">
        <v>14</v>
      </c>
      <c r="D23" s="5" t="s">
        <v>11</v>
      </c>
      <c r="E23" s="5" t="s">
        <v>12</v>
      </c>
      <c r="F23" s="13">
        <v>272.44</v>
      </c>
      <c r="G23" s="13">
        <v>246.52600000000001</v>
      </c>
      <c r="H23" s="6">
        <v>0.90490000000000004</v>
      </c>
      <c r="I23" s="8" t="s">
        <v>47</v>
      </c>
      <c r="L23" s="18"/>
    </row>
    <row r="24" spans="1:12" ht="110.25" customHeight="1" x14ac:dyDescent="0.25">
      <c r="A24" s="66"/>
      <c r="B24" s="22"/>
      <c r="C24" s="21" t="s">
        <v>15</v>
      </c>
      <c r="D24" s="5" t="s">
        <v>11</v>
      </c>
      <c r="E24" s="5" t="s">
        <v>12</v>
      </c>
      <c r="F24" s="13">
        <v>218.57</v>
      </c>
      <c r="G24" s="13">
        <v>214.96700000000001</v>
      </c>
      <c r="H24" s="6">
        <v>0.98350000000000004</v>
      </c>
      <c r="I24" s="9" t="s">
        <v>74</v>
      </c>
      <c r="L24" s="18"/>
    </row>
    <row r="25" spans="1:12" ht="45.75" customHeight="1" x14ac:dyDescent="0.25">
      <c r="A25" s="66"/>
      <c r="B25" s="22"/>
      <c r="C25" s="21" t="s">
        <v>16</v>
      </c>
      <c r="D25" s="5" t="s">
        <v>11</v>
      </c>
      <c r="E25" s="5" t="s">
        <v>12</v>
      </c>
      <c r="F25" s="5">
        <v>814.81299999999999</v>
      </c>
      <c r="G25" s="13">
        <v>607.59199999999998</v>
      </c>
      <c r="H25" s="6">
        <v>0.74570000000000003</v>
      </c>
      <c r="I25" s="7" t="s">
        <v>57</v>
      </c>
      <c r="L25" s="18"/>
    </row>
    <row r="26" spans="1:12" ht="150.75" customHeight="1" x14ac:dyDescent="0.25">
      <c r="A26" s="66"/>
      <c r="B26" s="22"/>
      <c r="C26" s="21" t="s">
        <v>17</v>
      </c>
      <c r="D26" s="5" t="s">
        <v>11</v>
      </c>
      <c r="E26" s="5" t="s">
        <v>12</v>
      </c>
      <c r="F26" s="13">
        <v>442.964</v>
      </c>
      <c r="G26" s="13">
        <v>353.63</v>
      </c>
      <c r="H26" s="6">
        <v>0.79830000000000001</v>
      </c>
      <c r="I26" s="8" t="s">
        <v>45</v>
      </c>
      <c r="L26" s="18"/>
    </row>
    <row r="27" spans="1:12" ht="201" customHeight="1" x14ac:dyDescent="0.25">
      <c r="A27" s="66"/>
      <c r="B27" s="22"/>
      <c r="C27" s="23" t="s">
        <v>111</v>
      </c>
      <c r="D27" s="5" t="s">
        <v>11</v>
      </c>
      <c r="E27" s="5" t="s">
        <v>12</v>
      </c>
      <c r="F27" s="13">
        <v>54.972999999999999</v>
      </c>
      <c r="G27" s="13">
        <v>54.972999999999999</v>
      </c>
      <c r="H27" s="6">
        <v>1</v>
      </c>
      <c r="I27" s="8" t="s">
        <v>98</v>
      </c>
      <c r="L27" s="18"/>
    </row>
    <row r="28" spans="1:12" ht="216" customHeight="1" x14ac:dyDescent="0.25">
      <c r="A28" s="66"/>
      <c r="B28" s="22"/>
      <c r="C28" s="24" t="s">
        <v>48</v>
      </c>
      <c r="D28" s="5" t="s">
        <v>11</v>
      </c>
      <c r="E28" s="5" t="s">
        <v>12</v>
      </c>
      <c r="F28" s="13">
        <v>44.976999999999997</v>
      </c>
      <c r="G28" s="13">
        <v>44.976999999999997</v>
      </c>
      <c r="H28" s="6">
        <v>1</v>
      </c>
      <c r="I28" s="8" t="s">
        <v>99</v>
      </c>
      <c r="L28" s="18"/>
    </row>
    <row r="29" spans="1:12" ht="203.25" customHeight="1" x14ac:dyDescent="0.25">
      <c r="A29" s="66"/>
      <c r="B29" s="22"/>
      <c r="C29" s="25" t="s">
        <v>49</v>
      </c>
      <c r="D29" s="5" t="s">
        <v>11</v>
      </c>
      <c r="E29" s="5" t="s">
        <v>12</v>
      </c>
      <c r="F29" s="13">
        <v>59.97</v>
      </c>
      <c r="G29" s="13">
        <v>59.97</v>
      </c>
      <c r="H29" s="6">
        <v>1</v>
      </c>
      <c r="I29" s="25" t="s">
        <v>100</v>
      </c>
      <c r="L29" s="18"/>
    </row>
    <row r="30" spans="1:12" ht="199.5" customHeight="1" x14ac:dyDescent="0.25">
      <c r="A30" s="66"/>
      <c r="B30" s="22"/>
      <c r="C30" s="25" t="s">
        <v>50</v>
      </c>
      <c r="D30" s="5" t="s">
        <v>11</v>
      </c>
      <c r="E30" s="5" t="s">
        <v>12</v>
      </c>
      <c r="F30" s="13">
        <v>39.979999999999997</v>
      </c>
      <c r="G30" s="13">
        <v>39.979999999999997</v>
      </c>
      <c r="H30" s="6">
        <v>1</v>
      </c>
      <c r="I30" s="25" t="s">
        <v>101</v>
      </c>
      <c r="L30" s="18"/>
    </row>
    <row r="31" spans="1:12" ht="129.75" customHeight="1" x14ac:dyDescent="0.25">
      <c r="A31" s="66"/>
      <c r="B31" s="22"/>
      <c r="C31" s="26" t="s">
        <v>54</v>
      </c>
      <c r="D31" s="5" t="s">
        <v>11</v>
      </c>
      <c r="E31" s="5" t="s">
        <v>12</v>
      </c>
      <c r="F31" s="13">
        <v>450</v>
      </c>
      <c r="G31" s="13">
        <v>450</v>
      </c>
      <c r="H31" s="6">
        <v>1</v>
      </c>
      <c r="I31" s="8" t="s">
        <v>109</v>
      </c>
      <c r="L31" s="18"/>
    </row>
    <row r="32" spans="1:12" ht="132" x14ac:dyDescent="0.25">
      <c r="A32" s="66"/>
      <c r="B32" s="22"/>
      <c r="C32" s="27" t="s">
        <v>51</v>
      </c>
      <c r="D32" s="5" t="s">
        <v>11</v>
      </c>
      <c r="E32" s="5" t="s">
        <v>12</v>
      </c>
      <c r="F32" s="13">
        <v>250</v>
      </c>
      <c r="G32" s="13">
        <v>250</v>
      </c>
      <c r="H32" s="6">
        <v>1</v>
      </c>
      <c r="I32" s="8" t="s">
        <v>110</v>
      </c>
      <c r="L32" s="18"/>
    </row>
    <row r="33" spans="1:12" ht="203.25" customHeight="1" x14ac:dyDescent="0.25">
      <c r="A33" s="66"/>
      <c r="B33" s="22"/>
      <c r="C33" s="20" t="s">
        <v>52</v>
      </c>
      <c r="D33" s="5" t="s">
        <v>11</v>
      </c>
      <c r="E33" s="5" t="s">
        <v>12</v>
      </c>
      <c r="F33" s="13">
        <v>160</v>
      </c>
      <c r="G33" s="13">
        <v>160</v>
      </c>
      <c r="H33" s="6">
        <v>1</v>
      </c>
      <c r="I33" s="20" t="s">
        <v>102</v>
      </c>
      <c r="L33" s="18"/>
    </row>
    <row r="34" spans="1:12" ht="186.75" customHeight="1" x14ac:dyDescent="0.25">
      <c r="A34" s="66"/>
      <c r="B34" s="22"/>
      <c r="C34" s="28" t="s">
        <v>53</v>
      </c>
      <c r="D34" s="5" t="s">
        <v>11</v>
      </c>
      <c r="E34" s="5" t="s">
        <v>12</v>
      </c>
      <c r="F34" s="13">
        <v>100</v>
      </c>
      <c r="G34" s="13">
        <v>100</v>
      </c>
      <c r="H34" s="6">
        <v>1</v>
      </c>
      <c r="I34" s="28" t="s">
        <v>103</v>
      </c>
      <c r="L34" s="18"/>
    </row>
    <row r="35" spans="1:12" ht="153" customHeight="1" x14ac:dyDescent="0.25">
      <c r="A35" s="66"/>
      <c r="B35" s="22"/>
      <c r="C35" s="29" t="s">
        <v>112</v>
      </c>
      <c r="D35" s="5" t="s">
        <v>11</v>
      </c>
      <c r="E35" s="5" t="s">
        <v>12</v>
      </c>
      <c r="F35" s="13">
        <v>3</v>
      </c>
      <c r="G35" s="13">
        <v>0</v>
      </c>
      <c r="H35" s="30"/>
      <c r="I35" s="30"/>
      <c r="L35" s="18"/>
    </row>
    <row r="36" spans="1:12" ht="93.75" customHeight="1" x14ac:dyDescent="0.25">
      <c r="A36" s="66"/>
      <c r="B36" s="22"/>
      <c r="C36" s="29" t="s">
        <v>20</v>
      </c>
      <c r="D36" s="5" t="s">
        <v>11</v>
      </c>
      <c r="E36" s="5" t="s">
        <v>12</v>
      </c>
      <c r="F36" s="4">
        <v>315</v>
      </c>
      <c r="G36" s="13">
        <v>309.70600000000002</v>
      </c>
      <c r="H36" s="6">
        <v>0.77810000000000001</v>
      </c>
      <c r="I36" s="8" t="s">
        <v>58</v>
      </c>
      <c r="L36" s="18"/>
    </row>
    <row r="37" spans="1:12" ht="113.25" customHeight="1" x14ac:dyDescent="0.25">
      <c r="A37" s="66"/>
      <c r="B37" s="22"/>
      <c r="C37" s="21" t="s">
        <v>18</v>
      </c>
      <c r="D37" s="5" t="s">
        <v>11</v>
      </c>
      <c r="E37" s="5" t="s">
        <v>12</v>
      </c>
      <c r="F37" s="4">
        <v>81</v>
      </c>
      <c r="G37" s="13">
        <v>74.59</v>
      </c>
      <c r="H37" s="6">
        <v>0.92090000000000005</v>
      </c>
      <c r="I37" s="10" t="s">
        <v>64</v>
      </c>
      <c r="L37" s="18"/>
    </row>
    <row r="38" spans="1:12" ht="54.75" customHeight="1" x14ac:dyDescent="0.25">
      <c r="A38" s="66"/>
      <c r="B38" s="22"/>
      <c r="C38" s="21" t="s">
        <v>60</v>
      </c>
      <c r="D38" s="5" t="s">
        <v>61</v>
      </c>
      <c r="E38" s="5" t="s">
        <v>12</v>
      </c>
      <c r="F38" s="4">
        <v>41</v>
      </c>
      <c r="G38" s="13">
        <v>41</v>
      </c>
      <c r="H38" s="6">
        <v>1</v>
      </c>
      <c r="I38" s="11" t="s">
        <v>78</v>
      </c>
      <c r="L38" s="18"/>
    </row>
    <row r="39" spans="1:12" ht="120" x14ac:dyDescent="0.25">
      <c r="A39" s="66"/>
      <c r="B39" s="22"/>
      <c r="C39" s="31" t="s">
        <v>19</v>
      </c>
      <c r="D39" s="5" t="s">
        <v>11</v>
      </c>
      <c r="E39" s="5" t="s">
        <v>12</v>
      </c>
      <c r="F39" s="4">
        <v>1017</v>
      </c>
      <c r="G39" s="13">
        <v>979.06</v>
      </c>
      <c r="H39" s="6">
        <v>0.72870000000000001</v>
      </c>
      <c r="I39" s="10" t="s">
        <v>65</v>
      </c>
      <c r="L39" s="18"/>
    </row>
    <row r="40" spans="1:12" x14ac:dyDescent="0.25">
      <c r="A40" s="66"/>
      <c r="B40" s="22"/>
      <c r="C40" s="31" t="s">
        <v>62</v>
      </c>
      <c r="D40" s="5">
        <v>2023</v>
      </c>
      <c r="E40" s="5" t="s">
        <v>12</v>
      </c>
      <c r="F40" s="4">
        <v>40</v>
      </c>
      <c r="G40" s="13" t="s">
        <v>63</v>
      </c>
      <c r="H40" s="6"/>
      <c r="I40" s="10"/>
      <c r="L40" s="18"/>
    </row>
    <row r="41" spans="1:12" ht="24.75" x14ac:dyDescent="0.25">
      <c r="A41" s="67"/>
      <c r="B41" s="32"/>
      <c r="C41" s="31" t="s">
        <v>46</v>
      </c>
      <c r="D41" s="5" t="s">
        <v>11</v>
      </c>
      <c r="E41" s="5" t="s">
        <v>12</v>
      </c>
      <c r="F41" s="13">
        <v>199.64</v>
      </c>
      <c r="G41" s="13">
        <v>197.49799999999999</v>
      </c>
      <c r="H41" s="33">
        <v>0.98929999999999996</v>
      </c>
      <c r="I41" s="11" t="s">
        <v>79</v>
      </c>
      <c r="L41" s="18"/>
    </row>
    <row r="42" spans="1:12" ht="228" customHeight="1" x14ac:dyDescent="0.25">
      <c r="A42" s="34"/>
      <c r="B42" s="32"/>
      <c r="C42" s="31" t="s">
        <v>80</v>
      </c>
      <c r="D42" s="5">
        <v>2023</v>
      </c>
      <c r="E42" s="10" t="s">
        <v>81</v>
      </c>
      <c r="F42" s="13">
        <v>1725.635</v>
      </c>
      <c r="G42" s="13">
        <v>1691.1379999999999</v>
      </c>
      <c r="H42" s="6">
        <v>0.98</v>
      </c>
      <c r="I42" s="7" t="s">
        <v>82</v>
      </c>
      <c r="L42" s="18"/>
    </row>
    <row r="43" spans="1:12" ht="132.75" x14ac:dyDescent="0.25">
      <c r="A43" s="5">
        <v>2</v>
      </c>
      <c r="B43" s="11" t="s">
        <v>21</v>
      </c>
      <c r="C43" s="10" t="s">
        <v>22</v>
      </c>
      <c r="D43" s="5" t="s">
        <v>11</v>
      </c>
      <c r="E43" s="5" t="s">
        <v>12</v>
      </c>
      <c r="F43" s="13">
        <v>507.44</v>
      </c>
      <c r="G43" s="13">
        <v>481.74</v>
      </c>
      <c r="H43" s="6">
        <v>0.94879999999999998</v>
      </c>
      <c r="I43" s="10" t="s">
        <v>59</v>
      </c>
      <c r="L43" s="18"/>
    </row>
    <row r="44" spans="1:12" ht="228" x14ac:dyDescent="0.25">
      <c r="A44" s="5">
        <v>3</v>
      </c>
      <c r="B44" s="7" t="s">
        <v>23</v>
      </c>
      <c r="C44" s="10" t="s">
        <v>24</v>
      </c>
      <c r="D44" s="5" t="s">
        <v>11</v>
      </c>
      <c r="E44" s="5" t="s">
        <v>12</v>
      </c>
      <c r="F44" s="13">
        <v>420.5</v>
      </c>
      <c r="G44" s="13">
        <v>420.483</v>
      </c>
      <c r="H44" s="6">
        <v>1</v>
      </c>
      <c r="I44" s="10" t="s">
        <v>72</v>
      </c>
      <c r="L44" s="18"/>
    </row>
    <row r="45" spans="1:12" ht="48.75" x14ac:dyDescent="0.25">
      <c r="A45" s="5">
        <v>4</v>
      </c>
      <c r="B45" s="21" t="s">
        <v>83</v>
      </c>
      <c r="C45" s="35" t="s">
        <v>84</v>
      </c>
      <c r="D45" s="36" t="s">
        <v>85</v>
      </c>
      <c r="E45" s="36" t="s">
        <v>86</v>
      </c>
      <c r="F45" s="36">
        <v>238.02</v>
      </c>
      <c r="G45" s="13">
        <v>238.02</v>
      </c>
      <c r="H45" s="6">
        <v>1</v>
      </c>
      <c r="I45" s="10"/>
      <c r="L45" s="18"/>
    </row>
    <row r="46" spans="1:12" x14ac:dyDescent="0.25">
      <c r="A46" s="30"/>
      <c r="B46" s="37" t="s">
        <v>26</v>
      </c>
      <c r="C46" s="37"/>
      <c r="D46" s="37"/>
      <c r="E46" s="37"/>
      <c r="F46" s="38">
        <f>SUM(F21:F45)</f>
        <v>9137.4220000000005</v>
      </c>
      <c r="G46" s="38">
        <f>SUM(G21:G45)</f>
        <v>8656.2009999999991</v>
      </c>
      <c r="H46" s="30"/>
      <c r="I46" s="30"/>
      <c r="L46" s="18"/>
    </row>
    <row r="47" spans="1:12" x14ac:dyDescent="0.25">
      <c r="A47" s="62" t="s">
        <v>27</v>
      </c>
      <c r="B47" s="63"/>
      <c r="C47" s="63"/>
      <c r="D47" s="63"/>
      <c r="E47" s="63"/>
      <c r="F47" s="63"/>
      <c r="G47" s="63"/>
      <c r="H47" s="63"/>
      <c r="I47" s="64"/>
      <c r="L47" s="18"/>
    </row>
    <row r="48" spans="1:12" ht="97.5" customHeight="1" x14ac:dyDescent="0.25">
      <c r="A48" s="65">
        <v>1</v>
      </c>
      <c r="B48" s="74" t="s">
        <v>9</v>
      </c>
      <c r="C48" s="36" t="s">
        <v>28</v>
      </c>
      <c r="D48" s="5" t="s">
        <v>11</v>
      </c>
      <c r="E48" s="5" t="s">
        <v>12</v>
      </c>
      <c r="F48" s="39">
        <v>61.762999999999998</v>
      </c>
      <c r="G48" s="40">
        <v>61</v>
      </c>
      <c r="H48" s="41">
        <v>0.98760000000000003</v>
      </c>
      <c r="I48" s="5" t="s">
        <v>44</v>
      </c>
      <c r="L48" s="18"/>
    </row>
    <row r="49" spans="1:12" ht="25.5" customHeight="1" x14ac:dyDescent="0.25">
      <c r="A49" s="66"/>
      <c r="B49" s="75"/>
      <c r="C49" s="36" t="s">
        <v>66</v>
      </c>
      <c r="D49" s="5" t="s">
        <v>11</v>
      </c>
      <c r="E49" s="5" t="s">
        <v>12</v>
      </c>
      <c r="F49" s="40">
        <v>50</v>
      </c>
      <c r="G49" s="40">
        <v>49.899000000000001</v>
      </c>
      <c r="H49" s="41">
        <v>0.998</v>
      </c>
      <c r="I49" s="5" t="s">
        <v>44</v>
      </c>
      <c r="L49" s="18"/>
    </row>
    <row r="50" spans="1:12" ht="48" x14ac:dyDescent="0.25">
      <c r="A50" s="66"/>
      <c r="B50" s="75"/>
      <c r="C50" s="36" t="s">
        <v>29</v>
      </c>
      <c r="D50" s="5" t="s">
        <v>11</v>
      </c>
      <c r="E50" s="5" t="s">
        <v>12</v>
      </c>
      <c r="F50" s="13">
        <v>30</v>
      </c>
      <c r="G50" s="5">
        <v>20.943999999999999</v>
      </c>
      <c r="H50" s="12">
        <f>G50/F50</f>
        <v>0.69813333333333327</v>
      </c>
      <c r="I50" s="10" t="s">
        <v>69</v>
      </c>
      <c r="L50" s="18"/>
    </row>
    <row r="51" spans="1:12" ht="48" x14ac:dyDescent="0.25">
      <c r="A51" s="66"/>
      <c r="B51" s="22"/>
      <c r="C51" s="36" t="s">
        <v>67</v>
      </c>
      <c r="D51" s="5" t="s">
        <v>11</v>
      </c>
      <c r="E51" s="5" t="s">
        <v>12</v>
      </c>
      <c r="F51" s="13">
        <v>40</v>
      </c>
      <c r="G51" s="5" t="s">
        <v>63</v>
      </c>
      <c r="H51" s="12" t="s">
        <v>63</v>
      </c>
      <c r="I51" s="10"/>
      <c r="L51" s="18"/>
    </row>
    <row r="52" spans="1:12" ht="48" x14ac:dyDescent="0.25">
      <c r="A52" s="66"/>
      <c r="B52" s="22"/>
      <c r="C52" s="36" t="s">
        <v>68</v>
      </c>
      <c r="D52" s="5" t="s">
        <v>11</v>
      </c>
      <c r="E52" s="5" t="s">
        <v>12</v>
      </c>
      <c r="F52" s="13">
        <v>10</v>
      </c>
      <c r="G52" s="5" t="s">
        <v>63</v>
      </c>
      <c r="H52" s="12" t="s">
        <v>63</v>
      </c>
      <c r="I52" s="10"/>
      <c r="L52" s="18"/>
    </row>
    <row r="53" spans="1:12" ht="96" x14ac:dyDescent="0.25">
      <c r="A53" s="66"/>
      <c r="B53" s="22"/>
      <c r="C53" s="36" t="s">
        <v>30</v>
      </c>
      <c r="D53" s="5" t="s">
        <v>11</v>
      </c>
      <c r="E53" s="5" t="s">
        <v>12</v>
      </c>
      <c r="F53" s="13">
        <v>143.5</v>
      </c>
      <c r="G53" s="13">
        <v>95.194000000000003</v>
      </c>
      <c r="H53" s="6">
        <f>G53/F53</f>
        <v>0.66337282229965155</v>
      </c>
      <c r="I53" s="14" t="s">
        <v>76</v>
      </c>
      <c r="L53" s="18"/>
    </row>
    <row r="54" spans="1:12" ht="48" x14ac:dyDescent="0.25">
      <c r="A54" s="66"/>
      <c r="B54" s="22"/>
      <c r="C54" s="36" t="s">
        <v>31</v>
      </c>
      <c r="D54" s="5" t="s">
        <v>11</v>
      </c>
      <c r="E54" s="5" t="s">
        <v>12</v>
      </c>
      <c r="F54" s="13">
        <v>32.5</v>
      </c>
      <c r="G54" s="13">
        <v>31.484999999999999</v>
      </c>
      <c r="H54" s="6">
        <f>G54/F54</f>
        <v>0.96876923076923072</v>
      </c>
      <c r="I54" s="7" t="s">
        <v>70</v>
      </c>
      <c r="L54" s="18"/>
    </row>
    <row r="55" spans="1:12" ht="72" x14ac:dyDescent="0.25">
      <c r="A55" s="67"/>
      <c r="B55" s="32"/>
      <c r="C55" s="36" t="s">
        <v>32</v>
      </c>
      <c r="D55" s="5" t="s">
        <v>11</v>
      </c>
      <c r="E55" s="5" t="s">
        <v>12</v>
      </c>
      <c r="F55" s="13">
        <v>407</v>
      </c>
      <c r="G55" s="13">
        <v>404.59</v>
      </c>
      <c r="H55" s="6">
        <f>G55/F55</f>
        <v>0.99407862407862402</v>
      </c>
      <c r="I55" s="7" t="s">
        <v>71</v>
      </c>
      <c r="L55" s="18"/>
    </row>
    <row r="56" spans="1:12" ht="144" x14ac:dyDescent="0.25">
      <c r="A56" s="5">
        <v>2</v>
      </c>
      <c r="B56" s="36" t="s">
        <v>33</v>
      </c>
      <c r="C56" s="36" t="s">
        <v>34</v>
      </c>
      <c r="D56" s="5" t="s">
        <v>11</v>
      </c>
      <c r="E56" s="5" t="s">
        <v>12</v>
      </c>
      <c r="F56" s="13">
        <v>102.6</v>
      </c>
      <c r="G56" s="13">
        <v>81.534000000000006</v>
      </c>
      <c r="H56" s="6">
        <f>G56/F56</f>
        <v>0.79467836257309954</v>
      </c>
      <c r="I56" s="10" t="s">
        <v>75</v>
      </c>
      <c r="L56" s="18"/>
    </row>
    <row r="57" spans="1:12" ht="266.25" customHeight="1" x14ac:dyDescent="0.25">
      <c r="A57" s="5">
        <v>3</v>
      </c>
      <c r="B57" s="36" t="s">
        <v>23</v>
      </c>
      <c r="C57" s="21" t="s">
        <v>35</v>
      </c>
      <c r="D57" s="5" t="s">
        <v>11</v>
      </c>
      <c r="E57" s="5" t="s">
        <v>12</v>
      </c>
      <c r="F57" s="17">
        <v>130</v>
      </c>
      <c r="G57" s="5">
        <v>29.335000000000001</v>
      </c>
      <c r="H57" s="6">
        <f>G57/F57</f>
        <v>0.22565384615384615</v>
      </c>
      <c r="I57" s="10" t="s">
        <v>73</v>
      </c>
      <c r="L57" s="18"/>
    </row>
    <row r="58" spans="1:12" x14ac:dyDescent="0.25">
      <c r="A58" s="30"/>
      <c r="B58" s="42" t="s">
        <v>36</v>
      </c>
      <c r="C58" s="42"/>
      <c r="D58" s="42"/>
      <c r="E58" s="42"/>
      <c r="F58" s="43">
        <f>F57+F56+F55+F54+F53+F52+F51+F50+F49+F48</f>
        <v>1007.3630000000001</v>
      </c>
      <c r="G58" s="43">
        <f>SUM(G48:G57)</f>
        <v>773.98099999999999</v>
      </c>
      <c r="H58" s="30"/>
      <c r="I58" s="30"/>
      <c r="L58" s="18"/>
    </row>
    <row r="59" spans="1:12" x14ac:dyDescent="0.25">
      <c r="A59" s="30"/>
      <c r="B59" s="42" t="s">
        <v>37</v>
      </c>
      <c r="C59" s="42"/>
      <c r="D59" s="42"/>
      <c r="E59" s="42"/>
      <c r="F59" s="43">
        <f>F58+F46</f>
        <v>10144.785</v>
      </c>
      <c r="G59" s="43">
        <f>G58+G46</f>
        <v>9430.1819999999989</v>
      </c>
      <c r="H59" s="30"/>
      <c r="I59" s="30"/>
      <c r="L59" s="18"/>
    </row>
    <row r="60" spans="1:12" x14ac:dyDescent="0.25">
      <c r="A60" s="44"/>
      <c r="B60" s="45"/>
      <c r="C60" s="45"/>
      <c r="D60" s="45"/>
      <c r="E60" s="45"/>
      <c r="F60" s="46"/>
      <c r="G60" s="46"/>
      <c r="H60" s="44"/>
      <c r="I60" s="44"/>
      <c r="L60" s="18"/>
    </row>
    <row r="61" spans="1:12" s="16" customFormat="1" ht="18.75" x14ac:dyDescent="0.3">
      <c r="A61" s="45" t="s">
        <v>88</v>
      </c>
      <c r="B61" s="47" t="s">
        <v>89</v>
      </c>
      <c r="C61" s="47"/>
      <c r="D61" s="47"/>
      <c r="E61" s="47"/>
      <c r="F61" s="47"/>
      <c r="G61" s="47"/>
      <c r="H61" s="47"/>
      <c r="I61" s="45"/>
    </row>
    <row r="62" spans="1:12" x14ac:dyDescent="0.25">
      <c r="A62" s="44"/>
      <c r="B62" s="45"/>
      <c r="C62" s="45"/>
      <c r="D62" s="45"/>
      <c r="E62" s="45"/>
      <c r="F62" s="46"/>
      <c r="G62" s="46"/>
      <c r="H62" s="44"/>
      <c r="I62" s="44"/>
    </row>
    <row r="63" spans="1:12" ht="36" x14ac:dyDescent="0.25">
      <c r="A63" s="5" t="s">
        <v>90</v>
      </c>
      <c r="B63" s="48" t="s">
        <v>91</v>
      </c>
      <c r="C63" s="48" t="s">
        <v>92</v>
      </c>
      <c r="D63" s="48" t="s">
        <v>93</v>
      </c>
      <c r="E63" s="48" t="s">
        <v>94</v>
      </c>
      <c r="F63" s="49" t="s">
        <v>107</v>
      </c>
      <c r="G63" s="46"/>
      <c r="H63" s="44"/>
      <c r="I63" s="44"/>
    </row>
    <row r="64" spans="1:12" ht="15" customHeight="1" x14ac:dyDescent="0.25">
      <c r="A64" s="65" t="s">
        <v>95</v>
      </c>
      <c r="B64" s="77" t="s">
        <v>9</v>
      </c>
      <c r="C64" s="79">
        <f>F21+F22+F23+F24+F25+F26+F27+F28+F29+F30+F31+F32+F34+F35+F36+F37+F38+F39+F40+F41+F42+F48+F49+F50+F51+F52+F53+F54+F55+F33</f>
        <v>8746.2250000000004</v>
      </c>
      <c r="D64" s="79">
        <f>G21+G22+G23+G24+G25+G26+G27+G28+G29+G30+G31+G32+G33+G34+G35+G36+G37+G38+G39+G41+G42+G48+G49+G50+G53+G54+G55</f>
        <v>8179.0700000000006</v>
      </c>
      <c r="E64" s="77" t="s">
        <v>104</v>
      </c>
      <c r="F64" s="84"/>
      <c r="G64" s="46"/>
      <c r="H64" s="44"/>
      <c r="I64" s="44"/>
    </row>
    <row r="65" spans="1:9" x14ac:dyDescent="0.25">
      <c r="A65" s="66"/>
      <c r="B65" s="78"/>
      <c r="C65" s="80"/>
      <c r="D65" s="80"/>
      <c r="E65" s="82"/>
      <c r="F65" s="85"/>
      <c r="G65" s="46"/>
      <c r="H65" s="44"/>
      <c r="I65" s="44"/>
    </row>
    <row r="66" spans="1:9" ht="117" customHeight="1" x14ac:dyDescent="0.25">
      <c r="A66" s="67"/>
      <c r="B66" s="78"/>
      <c r="C66" s="81"/>
      <c r="D66" s="81"/>
      <c r="E66" s="83"/>
      <c r="F66" s="86"/>
      <c r="G66" s="46"/>
      <c r="H66" s="44"/>
      <c r="I66" s="44"/>
    </row>
    <row r="67" spans="1:9" ht="132.75" x14ac:dyDescent="0.25">
      <c r="A67" s="5" t="s">
        <v>88</v>
      </c>
      <c r="B67" s="11" t="s">
        <v>21</v>
      </c>
      <c r="C67" s="4">
        <f>F43+F56</f>
        <v>610.04</v>
      </c>
      <c r="D67" s="4">
        <f>G56+G43</f>
        <v>563.274</v>
      </c>
      <c r="E67" s="10" t="s">
        <v>105</v>
      </c>
      <c r="F67" s="43"/>
      <c r="G67" s="46"/>
      <c r="H67" s="44"/>
      <c r="I67" s="44"/>
    </row>
    <row r="68" spans="1:9" ht="228" x14ac:dyDescent="0.25">
      <c r="A68" s="5" t="s">
        <v>96</v>
      </c>
      <c r="B68" s="36" t="s">
        <v>23</v>
      </c>
      <c r="C68" s="4">
        <f>F57+F44</f>
        <v>550.5</v>
      </c>
      <c r="D68" s="4">
        <f>G57+G44</f>
        <v>449.81799999999998</v>
      </c>
      <c r="E68" s="10" t="s">
        <v>106</v>
      </c>
      <c r="F68" s="43"/>
      <c r="G68" s="46"/>
      <c r="H68" s="44"/>
      <c r="I68" s="44"/>
    </row>
    <row r="69" spans="1:9" ht="36" x14ac:dyDescent="0.25">
      <c r="A69" s="5" t="s">
        <v>97</v>
      </c>
      <c r="B69" s="21" t="s">
        <v>83</v>
      </c>
      <c r="C69" s="4">
        <f>F45</f>
        <v>238.02</v>
      </c>
      <c r="D69" s="4">
        <f>G45</f>
        <v>238.02</v>
      </c>
      <c r="E69" s="42"/>
      <c r="F69" s="43"/>
      <c r="G69" s="46"/>
      <c r="H69" s="44"/>
      <c r="I69" s="44"/>
    </row>
    <row r="70" spans="1:9" x14ac:dyDescent="0.25">
      <c r="A70" s="30"/>
      <c r="B70" s="42" t="s">
        <v>36</v>
      </c>
      <c r="C70" s="50">
        <f>C64+C67+C68+C69</f>
        <v>10144.785</v>
      </c>
      <c r="D70" s="50">
        <f>D64+D67+D68+D69</f>
        <v>9430.1820000000007</v>
      </c>
      <c r="E70" s="42"/>
      <c r="F70" s="43"/>
      <c r="G70" s="46"/>
      <c r="H70" s="44"/>
      <c r="I70" s="44"/>
    </row>
    <row r="71" spans="1:9" x14ac:dyDescent="0.25">
      <c r="A71" s="44"/>
      <c r="B71" s="45"/>
      <c r="C71" s="45"/>
      <c r="D71" s="45"/>
      <c r="E71" s="45"/>
      <c r="F71" s="46"/>
      <c r="G71" s="46"/>
      <c r="H71" s="44"/>
      <c r="I71" s="44"/>
    </row>
    <row r="72" spans="1:9" x14ac:dyDescent="0.25">
      <c r="A72" s="51" t="s">
        <v>96</v>
      </c>
      <c r="B72" s="76" t="s">
        <v>108</v>
      </c>
      <c r="C72" s="76"/>
      <c r="D72" s="76"/>
      <c r="E72" s="76"/>
      <c r="F72" s="76"/>
      <c r="G72" s="52"/>
      <c r="H72" s="52"/>
      <c r="I72" s="52"/>
    </row>
    <row r="73" spans="1:9" ht="18.75" hidden="1" customHeight="1" x14ac:dyDescent="0.25">
      <c r="A73" s="52"/>
      <c r="B73" s="76"/>
      <c r="C73" s="76"/>
      <c r="D73" s="76"/>
      <c r="E73" s="76"/>
      <c r="F73" s="76"/>
      <c r="G73" s="52"/>
      <c r="H73" s="52"/>
      <c r="I73" s="52"/>
    </row>
    <row r="74" spans="1:9" ht="18.75" customHeight="1" x14ac:dyDescent="0.25">
      <c r="A74" s="52"/>
      <c r="B74" s="59" t="s">
        <v>114</v>
      </c>
      <c r="C74" s="59"/>
      <c r="D74" s="59"/>
      <c r="E74" s="59"/>
      <c r="F74" s="59"/>
      <c r="G74" s="60"/>
      <c r="H74" s="60"/>
      <c r="I74" s="52"/>
    </row>
    <row r="75" spans="1:9" ht="18.75" customHeight="1" x14ac:dyDescent="0.25">
      <c r="A75" s="52"/>
      <c r="B75" s="59"/>
      <c r="C75" s="59"/>
      <c r="D75" s="59"/>
      <c r="E75" s="59"/>
      <c r="F75" s="59"/>
      <c r="G75" s="60"/>
      <c r="H75" s="60"/>
      <c r="I75" s="52"/>
    </row>
    <row r="76" spans="1:9" ht="18.75" customHeight="1" x14ac:dyDescent="0.25">
      <c r="A76" s="52"/>
      <c r="B76" s="59"/>
      <c r="C76" s="59"/>
      <c r="D76" s="59"/>
      <c r="E76" s="59"/>
      <c r="F76" s="59"/>
      <c r="G76" s="60"/>
      <c r="H76" s="60"/>
      <c r="I76" s="52"/>
    </row>
    <row r="77" spans="1:9" ht="18.75" customHeight="1" x14ac:dyDescent="0.25">
      <c r="A77" s="52"/>
      <c r="B77" s="59"/>
      <c r="C77" s="59"/>
      <c r="D77" s="59"/>
      <c r="E77" s="59"/>
      <c r="F77" s="59"/>
      <c r="G77" s="60"/>
      <c r="H77" s="60"/>
      <c r="I77" s="52"/>
    </row>
    <row r="78" spans="1:9" ht="18.75" customHeight="1" x14ac:dyDescent="0.25">
      <c r="A78" s="52"/>
      <c r="B78" s="59"/>
      <c r="C78" s="59"/>
      <c r="D78" s="59"/>
      <c r="E78" s="59"/>
      <c r="F78" s="59"/>
      <c r="G78" s="60"/>
      <c r="H78" s="60"/>
      <c r="I78" s="52"/>
    </row>
    <row r="79" spans="1:9" ht="18.75" customHeight="1" x14ac:dyDescent="0.25">
      <c r="A79" s="52"/>
      <c r="B79" s="59"/>
      <c r="C79" s="59"/>
      <c r="D79" s="59"/>
      <c r="E79" s="59"/>
      <c r="F79" s="59"/>
      <c r="G79" s="60"/>
      <c r="H79" s="60"/>
      <c r="I79" s="52"/>
    </row>
    <row r="80" spans="1:9" ht="18.75" customHeight="1" x14ac:dyDescent="0.25">
      <c r="A80" s="52"/>
      <c r="B80" s="59"/>
      <c r="C80" s="59"/>
      <c r="D80" s="59"/>
      <c r="E80" s="59"/>
      <c r="F80" s="59"/>
      <c r="G80" s="60"/>
      <c r="H80" s="60"/>
      <c r="I80" s="52"/>
    </row>
    <row r="81" spans="1:9" ht="18.75" customHeight="1" x14ac:dyDescent="0.25">
      <c r="A81" s="52"/>
      <c r="B81" s="59"/>
      <c r="C81" s="59"/>
      <c r="D81" s="59"/>
      <c r="E81" s="59"/>
      <c r="F81" s="59"/>
      <c r="G81" s="60"/>
      <c r="H81" s="60"/>
      <c r="I81" s="52"/>
    </row>
    <row r="82" spans="1:9" ht="124.5" customHeight="1" x14ac:dyDescent="0.25">
      <c r="A82" s="52"/>
      <c r="B82" s="59"/>
      <c r="C82" s="59"/>
      <c r="D82" s="59"/>
      <c r="E82" s="59"/>
      <c r="F82" s="59"/>
      <c r="G82" s="60"/>
      <c r="H82" s="60"/>
      <c r="I82" s="52"/>
    </row>
    <row r="83" spans="1:9" ht="18.75" customHeight="1" x14ac:dyDescent="0.3">
      <c r="A83" s="52"/>
      <c r="B83" s="15" t="s">
        <v>38</v>
      </c>
      <c r="C83" s="15"/>
      <c r="D83" s="15"/>
      <c r="E83" s="15"/>
      <c r="F83" s="15"/>
      <c r="G83" s="15" t="s">
        <v>39</v>
      </c>
      <c r="H83" s="15"/>
      <c r="I83" s="52"/>
    </row>
    <row r="84" spans="1:9" ht="18.75" customHeight="1" x14ac:dyDescent="0.3">
      <c r="B84" s="15"/>
      <c r="C84" s="15"/>
      <c r="D84" s="15"/>
      <c r="E84" s="15"/>
      <c r="F84" s="15"/>
      <c r="G84" s="15"/>
      <c r="H84" s="15"/>
    </row>
    <row r="85" spans="1:9" ht="18.75" customHeight="1" x14ac:dyDescent="0.3">
      <c r="B85" s="15" t="s">
        <v>40</v>
      </c>
      <c r="C85" s="15"/>
      <c r="D85" s="15"/>
      <c r="E85" s="15"/>
      <c r="F85" s="15"/>
      <c r="G85" s="15" t="s">
        <v>41</v>
      </c>
      <c r="H85" s="15"/>
    </row>
    <row r="86" spans="1:9" ht="18.75" customHeight="1" x14ac:dyDescent="0.3">
      <c r="B86" s="58"/>
      <c r="C86" s="54"/>
      <c r="D86" s="15"/>
      <c r="E86" s="15"/>
      <c r="F86" s="15"/>
      <c r="G86" s="15"/>
      <c r="H86" s="15"/>
    </row>
    <row r="87" spans="1:9" ht="18.75" customHeight="1" x14ac:dyDescent="0.25">
      <c r="B87" s="54"/>
      <c r="C87" s="54"/>
    </row>
    <row r="88" spans="1:9" ht="18.75" customHeight="1" x14ac:dyDescent="0.25">
      <c r="B88" s="55"/>
      <c r="C88" s="56"/>
      <c r="D88" s="19"/>
      <c r="E88" s="19"/>
      <c r="F88" s="19"/>
    </row>
    <row r="90" spans="1:9" ht="18.75" x14ac:dyDescent="0.3">
      <c r="B90" s="15"/>
      <c r="C90" s="15"/>
      <c r="D90" s="15"/>
      <c r="E90" s="15"/>
      <c r="F90" s="15"/>
      <c r="G90" s="15"/>
      <c r="H90" s="15"/>
      <c r="I90" s="15"/>
    </row>
    <row r="91" spans="1:9" ht="18.75" x14ac:dyDescent="0.3">
      <c r="B91" s="15"/>
      <c r="C91" s="15"/>
      <c r="D91" s="15"/>
      <c r="E91" s="15"/>
      <c r="F91" s="15"/>
      <c r="G91" s="15"/>
      <c r="H91" s="15"/>
      <c r="I91" s="15"/>
    </row>
    <row r="92" spans="1:9" ht="18.75" x14ac:dyDescent="0.3">
      <c r="B92" s="15"/>
      <c r="C92" s="15"/>
      <c r="D92" s="15"/>
      <c r="E92" s="15"/>
      <c r="F92" s="15"/>
      <c r="G92" s="15"/>
      <c r="H92" s="15"/>
      <c r="I92" s="15"/>
    </row>
    <row r="99" spans="5:5" x14ac:dyDescent="0.25">
      <c r="E99" s="18"/>
    </row>
  </sheetData>
  <mergeCells count="20">
    <mergeCell ref="F64:F66"/>
    <mergeCell ref="H1:J1"/>
    <mergeCell ref="H2:J2"/>
    <mergeCell ref="G4:J5"/>
    <mergeCell ref="B74:H82"/>
    <mergeCell ref="A6:J7"/>
    <mergeCell ref="A47:I47"/>
    <mergeCell ref="A48:A55"/>
    <mergeCell ref="A10:I10"/>
    <mergeCell ref="A12:I12"/>
    <mergeCell ref="A20:I20"/>
    <mergeCell ref="A21:A41"/>
    <mergeCell ref="B21:B23"/>
    <mergeCell ref="B72:F73"/>
    <mergeCell ref="B64:B66"/>
    <mergeCell ref="B48:B50"/>
    <mergeCell ref="A64:A66"/>
    <mergeCell ref="C64:C66"/>
    <mergeCell ref="D64:D66"/>
    <mergeCell ref="E64:E66"/>
  </mergeCells>
  <pageMargins left="0.7" right="0.7" top="0.75" bottom="0.75" header="0.3" footer="0.3"/>
  <pageSetup paperSize="9" scale="7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abSelected="1" zoomScaleNormal="100" workbookViewId="0">
      <selection activeCell="L7" sqref="L7"/>
    </sheetView>
  </sheetViews>
  <sheetFormatPr defaultColWidth="9.140625" defaultRowHeight="15" x14ac:dyDescent="0.25"/>
  <cols>
    <col min="1" max="1" width="7.140625" style="3" customWidth="1"/>
    <col min="2" max="2" width="21.85546875" style="3" customWidth="1"/>
    <col min="3" max="3" width="28.7109375" style="3" customWidth="1"/>
    <col min="4" max="4" width="13.28515625" style="3" customWidth="1"/>
    <col min="5" max="5" width="17.85546875" style="3" customWidth="1"/>
    <col min="6" max="6" width="12.28515625" style="3" customWidth="1"/>
    <col min="7" max="7" width="15.85546875" style="3" customWidth="1"/>
    <col min="8" max="8" width="15.28515625" style="3" customWidth="1"/>
    <col min="9" max="9" width="44.42578125" style="3" customWidth="1"/>
    <col min="10" max="16384" width="9.140625" style="3"/>
  </cols>
  <sheetData>
    <row r="1" spans="1:10" x14ac:dyDescent="0.25">
      <c r="G1" s="88" t="s">
        <v>117</v>
      </c>
      <c r="H1" s="88"/>
      <c r="I1" s="88"/>
      <c r="J1" s="88"/>
    </row>
    <row r="2" spans="1:10" x14ac:dyDescent="0.25">
      <c r="G2" s="88" t="s">
        <v>118</v>
      </c>
      <c r="H2" s="88"/>
      <c r="I2" s="88"/>
    </row>
    <row r="4" spans="1:10" x14ac:dyDescent="0.25">
      <c r="G4" s="89" t="s">
        <v>119</v>
      </c>
      <c r="H4" s="89"/>
      <c r="I4" s="89"/>
      <c r="J4" s="89"/>
    </row>
    <row r="5" spans="1:10" x14ac:dyDescent="0.25">
      <c r="G5" s="89"/>
      <c r="H5" s="89"/>
      <c r="I5" s="89"/>
      <c r="J5" s="89"/>
    </row>
    <row r="6" spans="1:10" ht="15" customHeight="1" x14ac:dyDescent="0.25">
      <c r="A6" s="61" t="s">
        <v>87</v>
      </c>
      <c r="B6" s="61"/>
      <c r="C6" s="61"/>
      <c r="D6" s="61"/>
      <c r="E6" s="61"/>
      <c r="F6" s="61"/>
      <c r="G6" s="61"/>
      <c r="H6" s="61"/>
      <c r="I6" s="61"/>
      <c r="J6" s="61"/>
    </row>
    <row r="7" spans="1:10" ht="45.7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</row>
    <row r="9" spans="1:10" x14ac:dyDescent="0.25">
      <c r="J9" s="57"/>
    </row>
    <row r="10" spans="1:10" ht="60" customHeight="1" x14ac:dyDescent="0.25">
      <c r="A10" s="68" t="s">
        <v>77</v>
      </c>
      <c r="B10" s="69"/>
      <c r="C10" s="69"/>
      <c r="D10" s="69"/>
      <c r="E10" s="69"/>
      <c r="F10" s="69"/>
      <c r="G10" s="69"/>
      <c r="H10" s="69"/>
      <c r="I10" s="69"/>
      <c r="J10" s="57"/>
    </row>
    <row r="11" spans="1:10" x14ac:dyDescent="0.25">
      <c r="J11" s="57"/>
    </row>
    <row r="12" spans="1:10" x14ac:dyDescent="0.25">
      <c r="A12" s="70" t="s">
        <v>42</v>
      </c>
      <c r="B12" s="60"/>
      <c r="C12" s="60"/>
      <c r="D12" s="60"/>
      <c r="E12" s="60"/>
      <c r="F12" s="60"/>
      <c r="G12" s="60"/>
      <c r="H12" s="60"/>
      <c r="I12" s="60"/>
      <c r="J12" s="57"/>
    </row>
    <row r="14" spans="1:10" ht="18.75" x14ac:dyDescent="0.3">
      <c r="A14" s="15" t="s">
        <v>55</v>
      </c>
      <c r="B14" s="15"/>
      <c r="C14" s="15"/>
      <c r="D14" s="15"/>
      <c r="E14" s="15"/>
    </row>
    <row r="17" spans="1:12" ht="18.75" x14ac:dyDescent="0.3">
      <c r="A17" s="16" t="s">
        <v>43</v>
      </c>
      <c r="B17" s="16"/>
      <c r="C17" s="16"/>
    </row>
    <row r="19" spans="1:12" ht="60" x14ac:dyDescent="0.25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</row>
    <row r="20" spans="1:12" x14ac:dyDescent="0.25">
      <c r="A20" s="71" t="s">
        <v>25</v>
      </c>
      <c r="B20" s="72"/>
      <c r="C20" s="72"/>
      <c r="D20" s="72"/>
      <c r="E20" s="72"/>
      <c r="F20" s="72"/>
      <c r="G20" s="72"/>
      <c r="H20" s="72"/>
      <c r="I20" s="73"/>
    </row>
    <row r="21" spans="1:12" ht="89.25" customHeight="1" x14ac:dyDescent="0.25">
      <c r="A21" s="65">
        <v>1</v>
      </c>
      <c r="B21" s="74" t="s">
        <v>9</v>
      </c>
      <c r="C21" s="10" t="s">
        <v>10</v>
      </c>
      <c r="D21" s="5" t="s">
        <v>11</v>
      </c>
      <c r="E21" s="5" t="s">
        <v>12</v>
      </c>
      <c r="F21" s="13">
        <v>1464.5</v>
      </c>
      <c r="G21" s="13">
        <v>1464.3510000000001</v>
      </c>
      <c r="H21" s="6">
        <v>0.99990000000000001</v>
      </c>
      <c r="I21" s="8" t="s">
        <v>113</v>
      </c>
      <c r="L21" s="18"/>
    </row>
    <row r="22" spans="1:12" ht="48" x14ac:dyDescent="0.25">
      <c r="A22" s="66"/>
      <c r="B22" s="75"/>
      <c r="C22" s="11" t="s">
        <v>13</v>
      </c>
      <c r="D22" s="5" t="s">
        <v>11</v>
      </c>
      <c r="E22" s="5" t="s">
        <v>12</v>
      </c>
      <c r="F22" s="4">
        <v>176</v>
      </c>
      <c r="G22" s="13">
        <v>176</v>
      </c>
      <c r="H22" s="6">
        <v>1</v>
      </c>
      <c r="I22" s="7" t="s">
        <v>56</v>
      </c>
      <c r="L22" s="18"/>
    </row>
    <row r="23" spans="1:12" ht="87.75" customHeight="1" x14ac:dyDescent="0.25">
      <c r="A23" s="66"/>
      <c r="B23" s="75"/>
      <c r="C23" s="21" t="s">
        <v>14</v>
      </c>
      <c r="D23" s="5" t="s">
        <v>11</v>
      </c>
      <c r="E23" s="5" t="s">
        <v>12</v>
      </c>
      <c r="F23" s="13">
        <v>272.44</v>
      </c>
      <c r="G23" s="13">
        <v>246.52600000000001</v>
      </c>
      <c r="H23" s="6">
        <v>0.90490000000000004</v>
      </c>
      <c r="I23" s="8" t="s">
        <v>47</v>
      </c>
      <c r="L23" s="18"/>
    </row>
    <row r="24" spans="1:12" ht="110.25" customHeight="1" x14ac:dyDescent="0.25">
      <c r="A24" s="66"/>
      <c r="B24" s="22"/>
      <c r="C24" s="21" t="s">
        <v>15</v>
      </c>
      <c r="D24" s="5" t="s">
        <v>11</v>
      </c>
      <c r="E24" s="5" t="s">
        <v>12</v>
      </c>
      <c r="F24" s="13">
        <v>218.57</v>
      </c>
      <c r="G24" s="13">
        <v>214.96700000000001</v>
      </c>
      <c r="H24" s="6">
        <v>0.98350000000000004</v>
      </c>
      <c r="I24" s="9" t="s">
        <v>74</v>
      </c>
      <c r="L24" s="18"/>
    </row>
    <row r="25" spans="1:12" ht="45.75" customHeight="1" x14ac:dyDescent="0.25">
      <c r="A25" s="66"/>
      <c r="B25" s="22"/>
      <c r="C25" s="21" t="s">
        <v>16</v>
      </c>
      <c r="D25" s="5" t="s">
        <v>11</v>
      </c>
      <c r="E25" s="5" t="s">
        <v>12</v>
      </c>
      <c r="F25" s="5">
        <v>814.81299999999999</v>
      </c>
      <c r="G25" s="13">
        <v>607.59199999999998</v>
      </c>
      <c r="H25" s="6">
        <v>0.74570000000000003</v>
      </c>
      <c r="I25" s="7" t="s">
        <v>57</v>
      </c>
      <c r="L25" s="18"/>
    </row>
    <row r="26" spans="1:12" ht="150.75" customHeight="1" x14ac:dyDescent="0.25">
      <c r="A26" s="66"/>
      <c r="B26" s="22"/>
      <c r="C26" s="21" t="s">
        <v>17</v>
      </c>
      <c r="D26" s="5" t="s">
        <v>11</v>
      </c>
      <c r="E26" s="5" t="s">
        <v>12</v>
      </c>
      <c r="F26" s="13">
        <v>442.964</v>
      </c>
      <c r="G26" s="13">
        <v>353.63</v>
      </c>
      <c r="H26" s="6">
        <v>0.79830000000000001</v>
      </c>
      <c r="I26" s="8" t="s">
        <v>45</v>
      </c>
      <c r="L26" s="18"/>
    </row>
    <row r="27" spans="1:12" ht="201" customHeight="1" x14ac:dyDescent="0.25">
      <c r="A27" s="66"/>
      <c r="B27" s="22"/>
      <c r="C27" s="23" t="s">
        <v>111</v>
      </c>
      <c r="D27" s="5" t="s">
        <v>11</v>
      </c>
      <c r="E27" s="5" t="s">
        <v>12</v>
      </c>
      <c r="F27" s="13">
        <v>54.972999999999999</v>
      </c>
      <c r="G27" s="13">
        <v>54.972999999999999</v>
      </c>
      <c r="H27" s="6">
        <v>1</v>
      </c>
      <c r="I27" s="8" t="s">
        <v>98</v>
      </c>
      <c r="L27" s="18"/>
    </row>
    <row r="28" spans="1:12" ht="216" customHeight="1" x14ac:dyDescent="0.25">
      <c r="A28" s="66"/>
      <c r="B28" s="22"/>
      <c r="C28" s="24" t="s">
        <v>48</v>
      </c>
      <c r="D28" s="5" t="s">
        <v>11</v>
      </c>
      <c r="E28" s="5" t="s">
        <v>12</v>
      </c>
      <c r="F28" s="13">
        <v>44.976999999999997</v>
      </c>
      <c r="G28" s="13">
        <v>44.976999999999997</v>
      </c>
      <c r="H28" s="6">
        <v>1</v>
      </c>
      <c r="I28" s="8" t="s">
        <v>99</v>
      </c>
      <c r="L28" s="18"/>
    </row>
    <row r="29" spans="1:12" ht="203.25" customHeight="1" x14ac:dyDescent="0.25">
      <c r="A29" s="66"/>
      <c r="B29" s="22"/>
      <c r="C29" s="25" t="s">
        <v>49</v>
      </c>
      <c r="D29" s="5" t="s">
        <v>11</v>
      </c>
      <c r="E29" s="5" t="s">
        <v>12</v>
      </c>
      <c r="F29" s="13">
        <v>59.97</v>
      </c>
      <c r="G29" s="13">
        <v>59.97</v>
      </c>
      <c r="H29" s="6">
        <v>1</v>
      </c>
      <c r="I29" s="25" t="s">
        <v>100</v>
      </c>
      <c r="L29" s="18"/>
    </row>
    <row r="30" spans="1:12" ht="199.5" customHeight="1" x14ac:dyDescent="0.25">
      <c r="A30" s="66"/>
      <c r="B30" s="22"/>
      <c r="C30" s="25" t="s">
        <v>50</v>
      </c>
      <c r="D30" s="5" t="s">
        <v>11</v>
      </c>
      <c r="E30" s="5" t="s">
        <v>12</v>
      </c>
      <c r="F30" s="13">
        <v>39.979999999999997</v>
      </c>
      <c r="G30" s="13">
        <v>39.979999999999997</v>
      </c>
      <c r="H30" s="6">
        <v>1</v>
      </c>
      <c r="I30" s="25" t="s">
        <v>101</v>
      </c>
      <c r="L30" s="18"/>
    </row>
    <row r="31" spans="1:12" ht="129.75" customHeight="1" x14ac:dyDescent="0.25">
      <c r="A31" s="66"/>
      <c r="B31" s="22"/>
      <c r="C31" s="26" t="s">
        <v>54</v>
      </c>
      <c r="D31" s="5" t="s">
        <v>11</v>
      </c>
      <c r="E31" s="5" t="s">
        <v>12</v>
      </c>
      <c r="F31" s="13">
        <v>450</v>
      </c>
      <c r="G31" s="13">
        <v>450</v>
      </c>
      <c r="H31" s="6">
        <v>1</v>
      </c>
      <c r="I31" s="8" t="s">
        <v>109</v>
      </c>
      <c r="L31" s="18"/>
    </row>
    <row r="32" spans="1:12" ht="132" x14ac:dyDescent="0.25">
      <c r="A32" s="66"/>
      <c r="B32" s="22"/>
      <c r="C32" s="27" t="s">
        <v>51</v>
      </c>
      <c r="D32" s="5" t="s">
        <v>11</v>
      </c>
      <c r="E32" s="5" t="s">
        <v>12</v>
      </c>
      <c r="F32" s="13">
        <v>250</v>
      </c>
      <c r="G32" s="13">
        <v>250</v>
      </c>
      <c r="H32" s="6">
        <v>1</v>
      </c>
      <c r="I32" s="8" t="s">
        <v>110</v>
      </c>
      <c r="L32" s="18"/>
    </row>
    <row r="33" spans="1:12" ht="203.25" customHeight="1" x14ac:dyDescent="0.25">
      <c r="A33" s="66"/>
      <c r="B33" s="22"/>
      <c r="C33" s="20" t="s">
        <v>52</v>
      </c>
      <c r="D33" s="5" t="s">
        <v>11</v>
      </c>
      <c r="E33" s="5" t="s">
        <v>12</v>
      </c>
      <c r="F33" s="13">
        <v>160</v>
      </c>
      <c r="G33" s="13">
        <v>160</v>
      </c>
      <c r="H33" s="6">
        <v>1</v>
      </c>
      <c r="I33" s="20" t="s">
        <v>102</v>
      </c>
      <c r="L33" s="18"/>
    </row>
    <row r="34" spans="1:12" ht="186.75" customHeight="1" x14ac:dyDescent="0.25">
      <c r="A34" s="66"/>
      <c r="B34" s="22"/>
      <c r="C34" s="28" t="s">
        <v>53</v>
      </c>
      <c r="D34" s="5" t="s">
        <v>11</v>
      </c>
      <c r="E34" s="5" t="s">
        <v>12</v>
      </c>
      <c r="F34" s="13">
        <v>100</v>
      </c>
      <c r="G34" s="13">
        <v>100</v>
      </c>
      <c r="H34" s="6">
        <v>1</v>
      </c>
      <c r="I34" s="28" t="s">
        <v>103</v>
      </c>
      <c r="L34" s="18"/>
    </row>
    <row r="35" spans="1:12" ht="153" customHeight="1" x14ac:dyDescent="0.25">
      <c r="A35" s="66"/>
      <c r="B35" s="22"/>
      <c r="C35" s="29" t="s">
        <v>112</v>
      </c>
      <c r="D35" s="5" t="s">
        <v>11</v>
      </c>
      <c r="E35" s="5" t="s">
        <v>12</v>
      </c>
      <c r="F35" s="13">
        <v>3</v>
      </c>
      <c r="G35" s="13">
        <v>0</v>
      </c>
      <c r="H35" s="30"/>
      <c r="I35" s="30"/>
      <c r="L35" s="18"/>
    </row>
    <row r="36" spans="1:12" ht="93.75" customHeight="1" x14ac:dyDescent="0.25">
      <c r="A36" s="66"/>
      <c r="B36" s="22"/>
      <c r="C36" s="29" t="s">
        <v>20</v>
      </c>
      <c r="D36" s="5" t="s">
        <v>11</v>
      </c>
      <c r="E36" s="5" t="s">
        <v>12</v>
      </c>
      <c r="F36" s="4">
        <v>315</v>
      </c>
      <c r="G36" s="13">
        <v>309.70600000000002</v>
      </c>
      <c r="H36" s="6">
        <v>0.77810000000000001</v>
      </c>
      <c r="I36" s="8" t="s">
        <v>58</v>
      </c>
      <c r="L36" s="18"/>
    </row>
    <row r="37" spans="1:12" ht="113.25" customHeight="1" x14ac:dyDescent="0.25">
      <c r="A37" s="66"/>
      <c r="B37" s="22"/>
      <c r="C37" s="21" t="s">
        <v>18</v>
      </c>
      <c r="D37" s="5" t="s">
        <v>11</v>
      </c>
      <c r="E37" s="5" t="s">
        <v>12</v>
      </c>
      <c r="F37" s="4">
        <v>81</v>
      </c>
      <c r="G37" s="13">
        <v>74.59</v>
      </c>
      <c r="H37" s="6">
        <v>0.92090000000000005</v>
      </c>
      <c r="I37" s="10" t="s">
        <v>64</v>
      </c>
      <c r="L37" s="18"/>
    </row>
    <row r="38" spans="1:12" ht="54.75" customHeight="1" x14ac:dyDescent="0.25">
      <c r="A38" s="66"/>
      <c r="B38" s="22"/>
      <c r="C38" s="21" t="s">
        <v>60</v>
      </c>
      <c r="D38" s="5" t="s">
        <v>61</v>
      </c>
      <c r="E38" s="5" t="s">
        <v>12</v>
      </c>
      <c r="F38" s="4">
        <v>41</v>
      </c>
      <c r="G38" s="13">
        <v>41</v>
      </c>
      <c r="H38" s="6">
        <v>1</v>
      </c>
      <c r="I38" s="11" t="s">
        <v>78</v>
      </c>
      <c r="L38" s="18"/>
    </row>
    <row r="39" spans="1:12" ht="120" x14ac:dyDescent="0.25">
      <c r="A39" s="66"/>
      <c r="B39" s="22"/>
      <c r="C39" s="31" t="s">
        <v>19</v>
      </c>
      <c r="D39" s="5" t="s">
        <v>11</v>
      </c>
      <c r="E39" s="5" t="s">
        <v>12</v>
      </c>
      <c r="F39" s="4">
        <v>1017</v>
      </c>
      <c r="G39" s="13">
        <v>979.06</v>
      </c>
      <c r="H39" s="6">
        <v>0.72870000000000001</v>
      </c>
      <c r="I39" s="10" t="s">
        <v>65</v>
      </c>
      <c r="L39" s="18"/>
    </row>
    <row r="40" spans="1:12" x14ac:dyDescent="0.25">
      <c r="A40" s="66"/>
      <c r="B40" s="22"/>
      <c r="C40" s="31" t="s">
        <v>62</v>
      </c>
      <c r="D40" s="5">
        <v>2023</v>
      </c>
      <c r="E40" s="5" t="s">
        <v>12</v>
      </c>
      <c r="F40" s="4">
        <v>40</v>
      </c>
      <c r="G40" s="13" t="s">
        <v>63</v>
      </c>
      <c r="H40" s="6"/>
      <c r="I40" s="10"/>
      <c r="L40" s="18"/>
    </row>
    <row r="41" spans="1:12" ht="24.75" x14ac:dyDescent="0.25">
      <c r="A41" s="67"/>
      <c r="B41" s="32"/>
      <c r="C41" s="31" t="s">
        <v>46</v>
      </c>
      <c r="D41" s="5" t="s">
        <v>11</v>
      </c>
      <c r="E41" s="5" t="s">
        <v>12</v>
      </c>
      <c r="F41" s="13">
        <v>199.64</v>
      </c>
      <c r="G41" s="13">
        <v>197.49799999999999</v>
      </c>
      <c r="H41" s="33">
        <v>0.98929999999999996</v>
      </c>
      <c r="I41" s="11" t="s">
        <v>79</v>
      </c>
      <c r="L41" s="18"/>
    </row>
    <row r="42" spans="1:12" ht="228" customHeight="1" x14ac:dyDescent="0.25">
      <c r="A42" s="53"/>
      <c r="B42" s="32"/>
      <c r="C42" s="31" t="s">
        <v>80</v>
      </c>
      <c r="D42" s="5">
        <v>2023</v>
      </c>
      <c r="E42" s="10" t="s">
        <v>81</v>
      </c>
      <c r="F42" s="13">
        <v>1725.635</v>
      </c>
      <c r="G42" s="13">
        <v>1691.1379999999999</v>
      </c>
      <c r="H42" s="6">
        <v>0.98</v>
      </c>
      <c r="I42" s="7" t="s">
        <v>82</v>
      </c>
      <c r="L42" s="18"/>
    </row>
    <row r="43" spans="1:12" ht="132.75" x14ac:dyDescent="0.25">
      <c r="A43" s="5">
        <v>2</v>
      </c>
      <c r="B43" s="11" t="s">
        <v>21</v>
      </c>
      <c r="C43" s="10" t="s">
        <v>22</v>
      </c>
      <c r="D43" s="5" t="s">
        <v>11</v>
      </c>
      <c r="E43" s="5" t="s">
        <v>12</v>
      </c>
      <c r="F43" s="13">
        <v>507.44</v>
      </c>
      <c r="G43" s="13">
        <v>481.74</v>
      </c>
      <c r="H43" s="6">
        <v>0.94879999999999998</v>
      </c>
      <c r="I43" s="10" t="s">
        <v>59</v>
      </c>
      <c r="L43" s="18"/>
    </row>
    <row r="44" spans="1:12" ht="228" x14ac:dyDescent="0.25">
      <c r="A44" s="5">
        <v>3</v>
      </c>
      <c r="B44" s="7" t="s">
        <v>23</v>
      </c>
      <c r="C44" s="10" t="s">
        <v>24</v>
      </c>
      <c r="D44" s="5" t="s">
        <v>11</v>
      </c>
      <c r="E44" s="5" t="s">
        <v>12</v>
      </c>
      <c r="F44" s="13">
        <v>420.5</v>
      </c>
      <c r="G44" s="13">
        <v>420.483</v>
      </c>
      <c r="H44" s="6">
        <v>1</v>
      </c>
      <c r="I44" s="10" t="s">
        <v>72</v>
      </c>
      <c r="L44" s="18"/>
    </row>
    <row r="45" spans="1:12" ht="48.75" x14ac:dyDescent="0.25">
      <c r="A45" s="5">
        <v>4</v>
      </c>
      <c r="B45" s="21" t="s">
        <v>83</v>
      </c>
      <c r="C45" s="35" t="s">
        <v>84</v>
      </c>
      <c r="D45" s="36" t="s">
        <v>85</v>
      </c>
      <c r="E45" s="36" t="s">
        <v>86</v>
      </c>
      <c r="F45" s="36">
        <v>238.02</v>
      </c>
      <c r="G45" s="13">
        <v>238.02</v>
      </c>
      <c r="H45" s="6">
        <v>1</v>
      </c>
      <c r="I45" s="10"/>
      <c r="L45" s="18"/>
    </row>
    <row r="46" spans="1:12" x14ac:dyDescent="0.25">
      <c r="A46" s="30"/>
      <c r="B46" s="37" t="s">
        <v>26</v>
      </c>
      <c r="C46" s="37"/>
      <c r="D46" s="37"/>
      <c r="E46" s="37"/>
      <c r="F46" s="38">
        <f>SUM(F21:F45)</f>
        <v>9137.4220000000005</v>
      </c>
      <c r="G46" s="38">
        <f>SUM(G21:G45)</f>
        <v>8656.2009999999991</v>
      </c>
      <c r="H46" s="30"/>
      <c r="I46" s="30"/>
      <c r="L46" s="18"/>
    </row>
    <row r="47" spans="1:12" x14ac:dyDescent="0.25">
      <c r="A47" s="62" t="s">
        <v>27</v>
      </c>
      <c r="B47" s="63"/>
      <c r="C47" s="63"/>
      <c r="D47" s="63"/>
      <c r="E47" s="63"/>
      <c r="F47" s="63"/>
      <c r="G47" s="63"/>
      <c r="H47" s="63"/>
      <c r="I47" s="64"/>
      <c r="L47" s="18"/>
    </row>
    <row r="48" spans="1:12" ht="97.5" customHeight="1" x14ac:dyDescent="0.25">
      <c r="A48" s="65">
        <v>1</v>
      </c>
      <c r="B48" s="74" t="s">
        <v>9</v>
      </c>
      <c r="C48" s="36" t="s">
        <v>28</v>
      </c>
      <c r="D48" s="5" t="s">
        <v>11</v>
      </c>
      <c r="E48" s="5" t="s">
        <v>12</v>
      </c>
      <c r="F48" s="39">
        <v>61.762999999999998</v>
      </c>
      <c r="G48" s="40">
        <v>61</v>
      </c>
      <c r="H48" s="41">
        <v>0.98760000000000003</v>
      </c>
      <c r="I48" s="5" t="s">
        <v>44</v>
      </c>
      <c r="L48" s="18"/>
    </row>
    <row r="49" spans="1:12" ht="25.5" customHeight="1" x14ac:dyDescent="0.25">
      <c r="A49" s="66"/>
      <c r="B49" s="75"/>
      <c r="C49" s="36" t="s">
        <v>66</v>
      </c>
      <c r="D49" s="5" t="s">
        <v>11</v>
      </c>
      <c r="E49" s="5" t="s">
        <v>12</v>
      </c>
      <c r="F49" s="40">
        <v>50</v>
      </c>
      <c r="G49" s="40">
        <v>49.899000000000001</v>
      </c>
      <c r="H49" s="41">
        <v>0.998</v>
      </c>
      <c r="I49" s="5" t="s">
        <v>44</v>
      </c>
      <c r="L49" s="18"/>
    </row>
    <row r="50" spans="1:12" ht="48" x14ac:dyDescent="0.25">
      <c r="A50" s="66"/>
      <c r="B50" s="75"/>
      <c r="C50" s="36" t="s">
        <v>29</v>
      </c>
      <c r="D50" s="5" t="s">
        <v>11</v>
      </c>
      <c r="E50" s="5" t="s">
        <v>12</v>
      </c>
      <c r="F50" s="13">
        <v>30</v>
      </c>
      <c r="G50" s="5">
        <v>20.943999999999999</v>
      </c>
      <c r="H50" s="12">
        <f>G50/F50</f>
        <v>0.69813333333333327</v>
      </c>
      <c r="I50" s="10" t="s">
        <v>69</v>
      </c>
      <c r="L50" s="18"/>
    </row>
    <row r="51" spans="1:12" ht="48" x14ac:dyDescent="0.25">
      <c r="A51" s="66"/>
      <c r="B51" s="22"/>
      <c r="C51" s="36" t="s">
        <v>67</v>
      </c>
      <c r="D51" s="5" t="s">
        <v>11</v>
      </c>
      <c r="E51" s="5" t="s">
        <v>12</v>
      </c>
      <c r="F51" s="13">
        <v>40</v>
      </c>
      <c r="G51" s="5" t="s">
        <v>63</v>
      </c>
      <c r="H51" s="12" t="s">
        <v>63</v>
      </c>
      <c r="I51" s="10"/>
      <c r="L51" s="18"/>
    </row>
    <row r="52" spans="1:12" ht="48" x14ac:dyDescent="0.25">
      <c r="A52" s="66"/>
      <c r="B52" s="22"/>
      <c r="C52" s="36" t="s">
        <v>68</v>
      </c>
      <c r="D52" s="5" t="s">
        <v>11</v>
      </c>
      <c r="E52" s="5" t="s">
        <v>12</v>
      </c>
      <c r="F52" s="13">
        <v>10</v>
      </c>
      <c r="G52" s="5" t="s">
        <v>63</v>
      </c>
      <c r="H52" s="12" t="s">
        <v>63</v>
      </c>
      <c r="I52" s="10"/>
      <c r="L52" s="18"/>
    </row>
    <row r="53" spans="1:12" ht="96" x14ac:dyDescent="0.25">
      <c r="A53" s="66"/>
      <c r="B53" s="22"/>
      <c r="C53" s="36" t="s">
        <v>30</v>
      </c>
      <c r="D53" s="5" t="s">
        <v>11</v>
      </c>
      <c r="E53" s="5" t="s">
        <v>12</v>
      </c>
      <c r="F53" s="13">
        <v>143.5</v>
      </c>
      <c r="G53" s="13">
        <v>95.194000000000003</v>
      </c>
      <c r="H53" s="6">
        <f>G53/F53</f>
        <v>0.66337282229965155</v>
      </c>
      <c r="I53" s="14" t="s">
        <v>76</v>
      </c>
      <c r="L53" s="18"/>
    </row>
    <row r="54" spans="1:12" ht="48" x14ac:dyDescent="0.25">
      <c r="A54" s="66"/>
      <c r="B54" s="22"/>
      <c r="C54" s="36" t="s">
        <v>31</v>
      </c>
      <c r="D54" s="5" t="s">
        <v>11</v>
      </c>
      <c r="E54" s="5" t="s">
        <v>12</v>
      </c>
      <c r="F54" s="13">
        <v>32.5</v>
      </c>
      <c r="G54" s="13">
        <v>31.484999999999999</v>
      </c>
      <c r="H54" s="6">
        <f>G54/F54</f>
        <v>0.96876923076923072</v>
      </c>
      <c r="I54" s="7" t="s">
        <v>70</v>
      </c>
      <c r="L54" s="18"/>
    </row>
    <row r="55" spans="1:12" ht="72" x14ac:dyDescent="0.25">
      <c r="A55" s="67"/>
      <c r="B55" s="32"/>
      <c r="C55" s="36" t="s">
        <v>32</v>
      </c>
      <c r="D55" s="5" t="s">
        <v>11</v>
      </c>
      <c r="E55" s="5" t="s">
        <v>12</v>
      </c>
      <c r="F55" s="13">
        <v>407</v>
      </c>
      <c r="G55" s="13">
        <v>404.59</v>
      </c>
      <c r="H55" s="6">
        <f>G55/F55</f>
        <v>0.99407862407862402</v>
      </c>
      <c r="I55" s="7" t="s">
        <v>71</v>
      </c>
      <c r="L55" s="18"/>
    </row>
    <row r="56" spans="1:12" ht="144" x14ac:dyDescent="0.25">
      <c r="A56" s="5">
        <v>2</v>
      </c>
      <c r="B56" s="36" t="s">
        <v>33</v>
      </c>
      <c r="C56" s="36" t="s">
        <v>34</v>
      </c>
      <c r="D56" s="5" t="s">
        <v>11</v>
      </c>
      <c r="E56" s="5" t="s">
        <v>12</v>
      </c>
      <c r="F56" s="13">
        <v>102.6</v>
      </c>
      <c r="G56" s="13">
        <v>81.534000000000006</v>
      </c>
      <c r="H56" s="6">
        <f>G56/F56</f>
        <v>0.79467836257309954</v>
      </c>
      <c r="I56" s="10" t="s">
        <v>75</v>
      </c>
      <c r="L56" s="18"/>
    </row>
    <row r="57" spans="1:12" ht="266.25" customHeight="1" x14ac:dyDescent="0.25">
      <c r="A57" s="5">
        <v>3</v>
      </c>
      <c r="B57" s="36" t="s">
        <v>23</v>
      </c>
      <c r="C57" s="21" t="s">
        <v>35</v>
      </c>
      <c r="D57" s="5" t="s">
        <v>11</v>
      </c>
      <c r="E57" s="5" t="s">
        <v>12</v>
      </c>
      <c r="F57" s="17">
        <v>130</v>
      </c>
      <c r="G57" s="5">
        <v>29.335000000000001</v>
      </c>
      <c r="H57" s="6">
        <f>G57/F57</f>
        <v>0.22565384615384615</v>
      </c>
      <c r="I57" s="10" t="s">
        <v>73</v>
      </c>
      <c r="L57" s="18"/>
    </row>
    <row r="58" spans="1:12" x14ac:dyDescent="0.25">
      <c r="A58" s="30"/>
      <c r="B58" s="42" t="s">
        <v>36</v>
      </c>
      <c r="C58" s="42"/>
      <c r="D58" s="42"/>
      <c r="E58" s="42"/>
      <c r="F58" s="43">
        <f>F57+F56+F55+F54+F53+F52+F51+F50+F49+F48</f>
        <v>1007.3630000000001</v>
      </c>
      <c r="G58" s="43">
        <f>SUM(G48:G57)</f>
        <v>773.98099999999999</v>
      </c>
      <c r="H58" s="30"/>
      <c r="I58" s="30"/>
      <c r="L58" s="18"/>
    </row>
    <row r="59" spans="1:12" x14ac:dyDescent="0.25">
      <c r="A59" s="30"/>
      <c r="B59" s="42" t="s">
        <v>37</v>
      </c>
      <c r="C59" s="42"/>
      <c r="D59" s="42"/>
      <c r="E59" s="42"/>
      <c r="F59" s="43">
        <f>F58+F46</f>
        <v>10144.785</v>
      </c>
      <c r="G59" s="43">
        <f>G58+G46</f>
        <v>9430.1819999999989</v>
      </c>
      <c r="H59" s="30"/>
      <c r="I59" s="30"/>
      <c r="L59" s="18"/>
    </row>
    <row r="60" spans="1:12" x14ac:dyDescent="0.25">
      <c r="A60" s="44"/>
      <c r="B60" s="45"/>
      <c r="C60" s="45"/>
      <c r="D60" s="45"/>
      <c r="E60" s="45"/>
      <c r="F60" s="46"/>
      <c r="G60" s="46"/>
      <c r="H60" s="44"/>
      <c r="I60" s="44"/>
      <c r="L60" s="18"/>
    </row>
    <row r="61" spans="1:12" s="16" customFormat="1" ht="18.75" x14ac:dyDescent="0.3">
      <c r="A61" s="45" t="s">
        <v>88</v>
      </c>
      <c r="B61" s="47" t="s">
        <v>89</v>
      </c>
      <c r="C61" s="47"/>
      <c r="D61" s="47"/>
      <c r="E61" s="47"/>
      <c r="F61" s="47"/>
      <c r="G61" s="47"/>
      <c r="H61" s="47"/>
      <c r="I61" s="45"/>
    </row>
    <row r="62" spans="1:12" x14ac:dyDescent="0.25">
      <c r="A62" s="44"/>
      <c r="B62" s="45"/>
      <c r="C62" s="45"/>
      <c r="D62" s="45"/>
      <c r="E62" s="45"/>
      <c r="F62" s="46"/>
      <c r="G62" s="46"/>
      <c r="H62" s="44"/>
      <c r="I62" s="44"/>
    </row>
    <row r="63" spans="1:12" ht="36" x14ac:dyDescent="0.25">
      <c r="A63" s="5" t="s">
        <v>90</v>
      </c>
      <c r="B63" s="48" t="s">
        <v>91</v>
      </c>
      <c r="C63" s="48" t="s">
        <v>92</v>
      </c>
      <c r="D63" s="48" t="s">
        <v>93</v>
      </c>
      <c r="E63" s="48" t="s">
        <v>94</v>
      </c>
      <c r="F63" s="49" t="s">
        <v>107</v>
      </c>
      <c r="G63" s="46"/>
      <c r="H63" s="44"/>
      <c r="I63" s="44"/>
    </row>
    <row r="64" spans="1:12" ht="15" customHeight="1" x14ac:dyDescent="0.25">
      <c r="A64" s="65" t="s">
        <v>95</v>
      </c>
      <c r="B64" s="77" t="s">
        <v>9</v>
      </c>
      <c r="C64" s="79">
        <f>F21+F22+F23+F24+F25+F26+F27+F28+F29+F30+F31+F32+F34+F35+F36+F37+F38+F39+F40+F41+F42+F48+F49+F50+F51+F52+F53+F54+F55+F33</f>
        <v>8746.2250000000004</v>
      </c>
      <c r="D64" s="79">
        <f>G21+G22+G23+G24+G25+G26+G27+G28+G29+G30+G31+G32+G33+G34+G35+G36+G37+G38+G39+G41+G42+G48+G49+G50+G53+G54+G55</f>
        <v>8179.0700000000006</v>
      </c>
      <c r="E64" s="77" t="s">
        <v>104</v>
      </c>
      <c r="F64" s="84"/>
      <c r="G64" s="46"/>
      <c r="H64" s="44"/>
      <c r="I64" s="44"/>
    </row>
    <row r="65" spans="1:9" x14ac:dyDescent="0.25">
      <c r="A65" s="66"/>
      <c r="B65" s="78"/>
      <c r="C65" s="80"/>
      <c r="D65" s="80"/>
      <c r="E65" s="82"/>
      <c r="F65" s="85"/>
      <c r="G65" s="46"/>
      <c r="H65" s="44"/>
      <c r="I65" s="44"/>
    </row>
    <row r="66" spans="1:9" ht="117" customHeight="1" x14ac:dyDescent="0.25">
      <c r="A66" s="67"/>
      <c r="B66" s="78"/>
      <c r="C66" s="81"/>
      <c r="D66" s="81"/>
      <c r="E66" s="83"/>
      <c r="F66" s="86"/>
      <c r="G66" s="46"/>
      <c r="H66" s="44"/>
      <c r="I66" s="44"/>
    </row>
    <row r="67" spans="1:9" ht="132.75" x14ac:dyDescent="0.25">
      <c r="A67" s="5" t="s">
        <v>88</v>
      </c>
      <c r="B67" s="11" t="s">
        <v>21</v>
      </c>
      <c r="C67" s="4">
        <f>F43+F56</f>
        <v>610.04</v>
      </c>
      <c r="D67" s="4">
        <f>G56+G43</f>
        <v>563.274</v>
      </c>
      <c r="E67" s="10" t="s">
        <v>105</v>
      </c>
      <c r="F67" s="43"/>
      <c r="G67" s="46"/>
      <c r="H67" s="44"/>
      <c r="I67" s="44"/>
    </row>
    <row r="68" spans="1:9" ht="228" x14ac:dyDescent="0.25">
      <c r="A68" s="5" t="s">
        <v>96</v>
      </c>
      <c r="B68" s="36" t="s">
        <v>23</v>
      </c>
      <c r="C68" s="4">
        <f>F57+F44</f>
        <v>550.5</v>
      </c>
      <c r="D68" s="4">
        <f>G57+G44</f>
        <v>449.81799999999998</v>
      </c>
      <c r="E68" s="10" t="s">
        <v>106</v>
      </c>
      <c r="F68" s="43"/>
      <c r="G68" s="46"/>
      <c r="H68" s="44"/>
      <c r="I68" s="44"/>
    </row>
    <row r="69" spans="1:9" ht="36" x14ac:dyDescent="0.25">
      <c r="A69" s="5" t="s">
        <v>97</v>
      </c>
      <c r="B69" s="21" t="s">
        <v>83</v>
      </c>
      <c r="C69" s="4">
        <f>F45</f>
        <v>238.02</v>
      </c>
      <c r="D69" s="4">
        <f>G45</f>
        <v>238.02</v>
      </c>
      <c r="E69" s="42"/>
      <c r="F69" s="43"/>
      <c r="G69" s="46"/>
      <c r="H69" s="44"/>
      <c r="I69" s="44"/>
    </row>
    <row r="70" spans="1:9" x14ac:dyDescent="0.25">
      <c r="A70" s="30"/>
      <c r="B70" s="42" t="s">
        <v>36</v>
      </c>
      <c r="C70" s="50">
        <f>C64+C67+C68+C69</f>
        <v>10144.785</v>
      </c>
      <c r="D70" s="50">
        <f>D64+D67+D68+D69</f>
        <v>9430.1820000000007</v>
      </c>
      <c r="E70" s="42"/>
      <c r="F70" s="43"/>
      <c r="G70" s="46"/>
      <c r="H70" s="44"/>
      <c r="I70" s="44"/>
    </row>
    <row r="71" spans="1:9" x14ac:dyDescent="0.25">
      <c r="A71" s="44"/>
      <c r="B71" s="45"/>
      <c r="C71" s="45"/>
      <c r="D71" s="45"/>
      <c r="E71" s="45"/>
      <c r="F71" s="46"/>
      <c r="G71" s="46"/>
      <c r="H71" s="44"/>
      <c r="I71" s="44"/>
    </row>
    <row r="72" spans="1:9" x14ac:dyDescent="0.25">
      <c r="A72" s="51" t="s">
        <v>96</v>
      </c>
      <c r="B72" s="76" t="s">
        <v>108</v>
      </c>
      <c r="C72" s="76"/>
      <c r="D72" s="76"/>
      <c r="E72" s="76"/>
      <c r="F72" s="76"/>
      <c r="G72" s="52"/>
      <c r="H72" s="52"/>
      <c r="I72" s="52"/>
    </row>
    <row r="73" spans="1:9" ht="18.75" hidden="1" customHeight="1" x14ac:dyDescent="0.25">
      <c r="A73" s="52"/>
      <c r="B73" s="76"/>
      <c r="C73" s="76"/>
      <c r="D73" s="76"/>
      <c r="E73" s="76"/>
      <c r="F73" s="76"/>
      <c r="G73" s="52"/>
      <c r="H73" s="52"/>
      <c r="I73" s="52"/>
    </row>
    <row r="74" spans="1:9" ht="18.75" customHeight="1" x14ac:dyDescent="0.25">
      <c r="A74" s="52"/>
      <c r="B74" s="59" t="s">
        <v>114</v>
      </c>
      <c r="C74" s="59"/>
      <c r="D74" s="59"/>
      <c r="E74" s="59"/>
      <c r="F74" s="59"/>
      <c r="G74" s="60"/>
      <c r="H74" s="60"/>
      <c r="I74" s="52"/>
    </row>
    <row r="75" spans="1:9" ht="18.75" customHeight="1" x14ac:dyDescent="0.25">
      <c r="A75" s="52"/>
      <c r="B75" s="59"/>
      <c r="C75" s="59"/>
      <c r="D75" s="59"/>
      <c r="E75" s="59"/>
      <c r="F75" s="59"/>
      <c r="G75" s="60"/>
      <c r="H75" s="60"/>
      <c r="I75" s="52"/>
    </row>
    <row r="76" spans="1:9" ht="18.75" customHeight="1" x14ac:dyDescent="0.25">
      <c r="A76" s="52"/>
      <c r="B76" s="59"/>
      <c r="C76" s="59"/>
      <c r="D76" s="59"/>
      <c r="E76" s="59"/>
      <c r="F76" s="59"/>
      <c r="G76" s="60"/>
      <c r="H76" s="60"/>
      <c r="I76" s="52"/>
    </row>
    <row r="77" spans="1:9" ht="18.75" customHeight="1" x14ac:dyDescent="0.25">
      <c r="A77" s="52"/>
      <c r="B77" s="59"/>
      <c r="C77" s="59"/>
      <c r="D77" s="59"/>
      <c r="E77" s="59"/>
      <c r="F77" s="59"/>
      <c r="G77" s="60"/>
      <c r="H77" s="60"/>
      <c r="I77" s="52"/>
    </row>
    <row r="78" spans="1:9" ht="18.75" customHeight="1" x14ac:dyDescent="0.25">
      <c r="A78" s="52"/>
      <c r="B78" s="59"/>
      <c r="C78" s="59"/>
      <c r="D78" s="59"/>
      <c r="E78" s="59"/>
      <c r="F78" s="59"/>
      <c r="G78" s="60"/>
      <c r="H78" s="60"/>
      <c r="I78" s="52"/>
    </row>
    <row r="79" spans="1:9" ht="18.75" customHeight="1" x14ac:dyDescent="0.25">
      <c r="A79" s="52"/>
      <c r="B79" s="59"/>
      <c r="C79" s="59"/>
      <c r="D79" s="59"/>
      <c r="E79" s="59"/>
      <c r="F79" s="59"/>
      <c r="G79" s="60"/>
      <c r="H79" s="60"/>
      <c r="I79" s="52"/>
    </row>
    <row r="80" spans="1:9" ht="18.75" customHeight="1" x14ac:dyDescent="0.25">
      <c r="A80" s="52"/>
      <c r="B80" s="59"/>
      <c r="C80" s="59"/>
      <c r="D80" s="59"/>
      <c r="E80" s="59"/>
      <c r="F80" s="59"/>
      <c r="G80" s="60"/>
      <c r="H80" s="60"/>
      <c r="I80" s="52"/>
    </row>
    <row r="81" spans="1:9" ht="18.75" customHeight="1" x14ac:dyDescent="0.25">
      <c r="A81" s="52"/>
      <c r="B81" s="59"/>
      <c r="C81" s="59"/>
      <c r="D81" s="59"/>
      <c r="E81" s="59"/>
      <c r="F81" s="59"/>
      <c r="G81" s="60"/>
      <c r="H81" s="60"/>
      <c r="I81" s="52"/>
    </row>
    <row r="82" spans="1:9" ht="124.5" customHeight="1" x14ac:dyDescent="0.25">
      <c r="A82" s="52"/>
      <c r="B82" s="59"/>
      <c r="C82" s="59"/>
      <c r="D82" s="59"/>
      <c r="E82" s="59"/>
      <c r="F82" s="59"/>
      <c r="G82" s="60"/>
      <c r="H82" s="60"/>
      <c r="I82" s="52"/>
    </row>
    <row r="83" spans="1:9" ht="18.75" customHeight="1" x14ac:dyDescent="0.3">
      <c r="A83" s="52"/>
      <c r="B83" s="15" t="s">
        <v>38</v>
      </c>
      <c r="C83" s="15"/>
      <c r="D83" s="15"/>
      <c r="E83" s="15"/>
      <c r="F83" s="15"/>
      <c r="G83" s="15" t="s">
        <v>39</v>
      </c>
      <c r="H83" s="15"/>
      <c r="I83" s="52"/>
    </row>
    <row r="84" spans="1:9" ht="18.75" customHeight="1" x14ac:dyDescent="0.3">
      <c r="B84" s="15"/>
      <c r="C84" s="15"/>
      <c r="D84" s="15"/>
      <c r="E84" s="15"/>
      <c r="F84" s="15"/>
      <c r="G84" s="15"/>
      <c r="H84" s="15"/>
    </row>
    <row r="85" spans="1:9" ht="18.75" customHeight="1" x14ac:dyDescent="0.3">
      <c r="B85" s="15" t="s">
        <v>40</v>
      </c>
      <c r="C85" s="15"/>
      <c r="D85" s="15"/>
      <c r="E85" s="15"/>
      <c r="F85" s="15"/>
      <c r="G85" s="15" t="s">
        <v>41</v>
      </c>
      <c r="H85" s="15"/>
    </row>
    <row r="86" spans="1:9" ht="18.75" customHeight="1" x14ac:dyDescent="0.3">
      <c r="B86" s="58"/>
      <c r="C86" s="54"/>
      <c r="D86" s="15"/>
      <c r="E86" s="15"/>
      <c r="F86" s="15"/>
      <c r="G86" s="15"/>
      <c r="H86" s="15"/>
    </row>
    <row r="87" spans="1:9" ht="18.75" customHeight="1" x14ac:dyDescent="0.25">
      <c r="B87" s="54"/>
      <c r="C87" s="54"/>
    </row>
    <row r="88" spans="1:9" ht="18.75" customHeight="1" x14ac:dyDescent="0.25">
      <c r="B88" s="55"/>
      <c r="C88" s="56"/>
      <c r="D88" s="19"/>
      <c r="E88" s="19"/>
      <c r="F88" s="19"/>
    </row>
    <row r="90" spans="1:9" ht="18.75" x14ac:dyDescent="0.3">
      <c r="B90" s="15"/>
      <c r="C90" s="15"/>
      <c r="D90" s="15"/>
      <c r="E90" s="15"/>
      <c r="F90" s="15"/>
      <c r="G90" s="15"/>
      <c r="H90" s="15"/>
      <c r="I90" s="15"/>
    </row>
    <row r="91" spans="1:9" ht="18.75" x14ac:dyDescent="0.3">
      <c r="B91" s="15"/>
      <c r="C91" s="15"/>
      <c r="D91" s="15"/>
      <c r="E91" s="15"/>
      <c r="F91" s="15"/>
      <c r="G91" s="15"/>
      <c r="H91" s="15"/>
      <c r="I91" s="15"/>
    </row>
    <row r="92" spans="1:9" ht="18.75" x14ac:dyDescent="0.3">
      <c r="B92" s="15"/>
      <c r="C92" s="15"/>
      <c r="D92" s="15"/>
      <c r="E92" s="15"/>
      <c r="F92" s="15"/>
      <c r="G92" s="15"/>
      <c r="H92" s="15"/>
      <c r="I92" s="15"/>
    </row>
    <row r="99" spans="5:5" x14ac:dyDescent="0.25">
      <c r="E99" s="18"/>
    </row>
  </sheetData>
  <mergeCells count="20">
    <mergeCell ref="B72:F73"/>
    <mergeCell ref="B74:H82"/>
    <mergeCell ref="G1:J1"/>
    <mergeCell ref="G2:I2"/>
    <mergeCell ref="G4:J5"/>
    <mergeCell ref="A47:I47"/>
    <mergeCell ref="A48:A55"/>
    <mergeCell ref="B48:B50"/>
    <mergeCell ref="A64:A66"/>
    <mergeCell ref="B64:B66"/>
    <mergeCell ref="C64:C66"/>
    <mergeCell ref="D64:D66"/>
    <mergeCell ref="E64:E66"/>
    <mergeCell ref="F64:F66"/>
    <mergeCell ref="A6:J7"/>
    <mergeCell ref="A10:I10"/>
    <mergeCell ref="A12:I12"/>
    <mergeCell ref="A20:I20"/>
    <mergeCell ref="A21:A41"/>
    <mergeCell ref="B21:B23"/>
  </mergeCells>
  <pageMargins left="0.7" right="0.7" top="0.75" bottom="0.75" header="0.3" footer="0.3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buhgalter</cp:lastModifiedBy>
  <cp:lastPrinted>2024-02-21T07:28:52Z</cp:lastPrinted>
  <dcterms:created xsi:type="dcterms:W3CDTF">2023-10-13T09:52:02Z</dcterms:created>
  <dcterms:modified xsi:type="dcterms:W3CDTF">2024-02-21T07:40:39Z</dcterms:modified>
</cp:coreProperties>
</file>