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12" windowHeight="7680" activeTab="2"/>
  </bookViews>
  <sheets>
    <sheet name="Додаток 1" sheetId="8" r:id="rId1"/>
    <sheet name="Додаток 2" sheetId="9" r:id="rId2"/>
    <sheet name="Додаток 3" sheetId="7" r:id="rId3"/>
  </sheets>
  <definedNames>
    <definedName name="_xlnm.Print_Area" localSheetId="1">'Додаток 2'!$A$1:$L$119</definedName>
    <definedName name="_xlnm.Print_Area" localSheetId="2">'Додаток 3'!$A$1:$I$16</definedName>
  </definedNames>
  <calcPr calcId="162913"/>
</workbook>
</file>

<file path=xl/calcChain.xml><?xml version="1.0" encoding="utf-8"?>
<calcChain xmlns="http://schemas.openxmlformats.org/spreadsheetml/2006/main">
  <c r="N13" i="8" l="1"/>
  <c r="F86" i="9" l="1"/>
  <c r="F98" i="9" s="1"/>
  <c r="I5" i="8" l="1"/>
  <c r="I27" i="8" l="1"/>
  <c r="N26" i="8"/>
  <c r="I20" i="8" l="1"/>
  <c r="F10" i="9" s="1"/>
  <c r="F108" i="9" l="1"/>
  <c r="F114" i="9" s="1"/>
  <c r="F107" i="9"/>
  <c r="F113" i="9" s="1"/>
  <c r="F85" i="9"/>
  <c r="F97" i="9" s="1"/>
  <c r="F67" i="9"/>
  <c r="F77" i="9" s="1"/>
  <c r="I24" i="8" l="1"/>
  <c r="N19" i="8"/>
  <c r="E102" i="9" l="1"/>
  <c r="E93" i="9"/>
  <c r="E87" i="9"/>
  <c r="E73" i="9"/>
  <c r="E80" i="9"/>
  <c r="E68" i="9"/>
  <c r="E62" i="9"/>
  <c r="E50" i="9"/>
  <c r="E42" i="9"/>
  <c r="E31" i="9"/>
  <c r="E20" i="9"/>
  <c r="E13" i="9"/>
  <c r="F12" i="9"/>
  <c r="F11" i="9"/>
  <c r="G11" i="9" l="1"/>
  <c r="G25" i="9" s="1"/>
  <c r="G12" i="9"/>
  <c r="G26" i="9" s="1"/>
  <c r="H11" i="9" l="1"/>
  <c r="H25" i="9" s="1"/>
  <c r="H12" i="9"/>
  <c r="H26" i="9" s="1"/>
  <c r="F26" i="9"/>
  <c r="F25" i="9"/>
  <c r="J30" i="8" l="1"/>
  <c r="K30" i="8"/>
  <c r="L30" i="8"/>
  <c r="M30" i="8"/>
  <c r="I30" i="8"/>
  <c r="N28" i="8"/>
  <c r="N29" i="8"/>
  <c r="N25" i="8"/>
  <c r="N27" i="8" s="1"/>
  <c r="N23" i="8"/>
  <c r="N24" i="8" s="1"/>
  <c r="N21" i="8"/>
  <c r="N6" i="8"/>
  <c r="N7" i="8"/>
  <c r="N8" i="8"/>
  <c r="N9" i="8"/>
  <c r="N10" i="8"/>
  <c r="N11" i="8"/>
  <c r="N12" i="8"/>
  <c r="N14" i="8"/>
  <c r="N15" i="8"/>
  <c r="N16" i="8"/>
  <c r="N17" i="8"/>
  <c r="N18" i="8"/>
  <c r="N5" i="8"/>
  <c r="G10" i="9"/>
  <c r="G24" i="9" s="1"/>
  <c r="H10" i="9"/>
  <c r="H24" i="9" s="1"/>
  <c r="L20" i="8"/>
  <c r="M20" i="8"/>
  <c r="N20" i="8" l="1"/>
  <c r="I31" i="8"/>
  <c r="B10" i="7" s="1"/>
  <c r="F24" i="9"/>
  <c r="N30" i="8"/>
  <c r="L31" i="8"/>
  <c r="N31" i="8" l="1"/>
  <c r="K31" i="8"/>
  <c r="D10" i="7" s="1"/>
  <c r="D13" i="7" s="1"/>
  <c r="M31" i="8"/>
  <c r="J31" i="8" l="1"/>
  <c r="C10" i="7" s="1"/>
  <c r="C13" i="7" l="1"/>
  <c r="I10" i="7" l="1"/>
  <c r="B13" i="7" l="1"/>
  <c r="I13" i="7" s="1"/>
</calcChain>
</file>

<file path=xl/sharedStrings.xml><?xml version="1.0" encoding="utf-8"?>
<sst xmlns="http://schemas.openxmlformats.org/spreadsheetml/2006/main" count="395" uniqueCount="193">
  <si>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</si>
  <si>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</si>
  <si>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</si>
  <si>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</si>
  <si>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</si>
  <si>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</si>
  <si>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</si>
  <si>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</si>
  <si>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</si>
  <si>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</si>
  <si>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КП «Надія»</t>
  </si>
  <si>
    <t>Місцевий бюджет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</si>
  <si>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</si>
  <si>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</si>
  <si>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 xml:space="preserve">Оплата праці з нарахуваннями </t>
  </si>
  <si>
    <t>Придбання інструментів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</si>
  <si>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</si>
  <si>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</si>
  <si>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</si>
  <si>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</si>
  <si>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</si>
  <si>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</si>
  <si>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Придбання запчастин та матеріалів для ремонту автомобільного транспорту</t>
  </si>
  <si>
    <t>Забезпечення населення житлово - комунальними послугами належних рівня та якості відповідно до національних стандартів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</si>
  <si>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</si>
  <si>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Забезпечення діяльності водопровідно – каналізаційного господарства</t>
  </si>
  <si>
    <t>Послуги з стерилізації, вакцинації, вилову та перевезення безпритульних тварин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</si>
  <si>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</si>
  <si>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</si>
  <si>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</si>
  <si>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</si>
  <si>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</si>
  <si>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</si>
  <si>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</si>
  <si>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</si>
  <si>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грн.</t>
  </si>
  <si>
    <t>Обсяг видатків для забезпечення розчистки шляхопроводів</t>
  </si>
  <si>
    <t>грн</t>
  </si>
  <si>
    <t>приватних домогосподарств</t>
  </si>
  <si>
    <t>багатоповерхівок</t>
  </si>
  <si>
    <t>осіб</t>
  </si>
  <si>
    <t>II.  Показники продукту</t>
  </si>
  <si>
    <t>шт</t>
  </si>
  <si>
    <t>Кількість безпритульних тварин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</si>
  <si>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</si>
  <si>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</si>
  <si>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</si>
  <si>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</si>
  <si>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шт.</t>
  </si>
  <si>
    <t>III. Показники ефективності</t>
  </si>
  <si>
    <t>Середні витрати на одну безпритульну тварину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</si>
  <si>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</si>
  <si>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IV Показники якості</t>
  </si>
  <si>
    <t>%</t>
  </si>
  <si>
    <t>Відсоток регулювання популяції безпритульних тварин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</si>
  <si>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</si>
  <si>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</si>
  <si>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</si>
  <si>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</si>
  <si>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</si>
  <si>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</si>
  <si>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</si>
  <si>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</si>
  <si>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</si>
  <si>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</si>
  <si>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</si>
  <si>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</si>
  <si>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</si>
  <si>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</si>
  <si>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</si>
  <si>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</si>
  <si>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</si>
  <si>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</si>
  <si>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</si>
  <si>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</si>
  <si>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</si>
  <si>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</si>
  <si>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</si>
  <si>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</si>
  <si>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</si>
  <si>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2.1.</t>
  </si>
  <si>
    <t>2.2.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</si>
  <si>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</si>
  <si>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Додаток № 2 до Програми</t>
  </si>
  <si>
    <t>Показники результативності Програми</t>
  </si>
  <si>
    <t>Обсяг видатків на послуги з стерилізації, вакцинації, вилову та перевезення безпритульних тварин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</si>
  <si>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</si>
  <si>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Одиниця виміру</t>
  </si>
  <si>
    <t>Вихідні дані на початок дії програми</t>
  </si>
  <si>
    <t>Послуги із благоустрою населених пунктів, а саме догляд за рослинами, підживлення , підстригання та інш.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</si>
  <si>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</si>
  <si>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</si>
  <si>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 xml:space="preserve">Утримання в належному стані зовнішних та внутрішніх мереж водовідведення </t>
  </si>
  <si>
    <t>4.1.</t>
  </si>
  <si>
    <t>Кількість об'єктів, які ремонтуються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</si>
  <si>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</si>
  <si>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</si>
  <si>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</si>
  <si>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Створення належних умов життєзабезпечення у сфері екології та охорони природніх ресурсів</t>
  </si>
  <si>
    <t>2026 рік</t>
  </si>
  <si>
    <t>2027рік</t>
  </si>
  <si>
    <t>2028 рік</t>
  </si>
  <si>
    <t xml:space="preserve">Оплата послуг з поточного ремонту, технічного обслуговування та утримання в належному стані мереж електропостачання </t>
  </si>
  <si>
    <t>2027 рік</t>
  </si>
  <si>
    <t>Обсяг видатків на відшкодування різниці між розміром тарифу  та розміром економічно обґрунтованих витрат, а саме:</t>
  </si>
  <si>
    <t xml:space="preserve"> на послугу вивезення ТПВ, а саме:</t>
  </si>
  <si>
    <t>2.1.1.</t>
  </si>
  <si>
    <t>2.1.2.</t>
  </si>
  <si>
    <t>2.3.</t>
  </si>
  <si>
    <t xml:space="preserve"> на послугу водопостачання </t>
  </si>
  <si>
    <t xml:space="preserve">на послугу водовідведення </t>
  </si>
  <si>
    <t>4.</t>
  </si>
  <si>
    <t>Обсяг видатків на утримання в належному стані зовнішних та внутрішніх мереж водопостачання та водовідведення</t>
  </si>
  <si>
    <t>Обсяг видатків на обслуговування мереж вуличного освітлення, що передані в обслуговування комунальному підприємству</t>
  </si>
  <si>
    <t>Об'єм наданих послуг з водопостачання</t>
  </si>
  <si>
    <t>Об'єм наданих послуг з водовідведення</t>
  </si>
  <si>
    <t>Забезпечення збору та вивезення сміття і відходів</t>
  </si>
  <si>
    <t xml:space="preserve"> Покращення матеріально-технічної бази, придбання контейнерів для збору та тимчасового зберігання ТПВ</t>
  </si>
  <si>
    <t xml:space="preserve">Середні витрати на відшкодування різниці між розміром тарифу на послугу з водовідведення та розміром економічно обґрунтованих витрат на 1 м. куб </t>
  </si>
  <si>
    <t xml:space="preserve">Середні витрати на відшкодування різниці між розміром тарифу на послугу з водопостачання та розміром економічно обґрунтованих витрат на 1 м. куб </t>
  </si>
  <si>
    <t>Середні витрати на утримання в належному стані  1 об'єкта мережі водопостачання, водовідведення</t>
  </si>
  <si>
    <t>Відсоток обслуговування та утримання мереж водопостачання</t>
  </si>
  <si>
    <t>Обсяг видатків на придбання контейнерів для збору та тимчасового зберігання твердих побутових відходів</t>
  </si>
  <si>
    <t>Кількість контейнерів</t>
  </si>
  <si>
    <t>Середні витрати на придбання контейнерів</t>
  </si>
  <si>
    <t>Відсоток забезпечення контейнерами для збору та тимчасового зберігання твердих побутових відходів</t>
  </si>
  <si>
    <t>Відсоток потреби у відшкодуванні різниці між розміром тарифу на послугу водопостачання та розміром економічно обґрунтованих витрат на її надання</t>
  </si>
  <si>
    <t>Відсоток потреби у відшкодуванні різниці між розміром тарифу на послугу водовідведення та розміром економічно обґрунтованих витрат на її надання</t>
  </si>
  <si>
    <t>Напрям фінансування</t>
  </si>
  <si>
    <t>2029 рік</t>
  </si>
  <si>
    <t>2030 рік</t>
  </si>
  <si>
    <t>Мешканці громади, споживачі послуг (жінки/чоловіки різних груп)                       Жінки – 14 727                         Чоловіки – 11 000                          Діти до 14 років - 4058</t>
  </si>
  <si>
    <t>2026 – 2030 роки</t>
  </si>
  <si>
    <t>1.1. Облаштування, ремонт, санітарне очищення та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 працівниками камунального підприємства "Надія"</t>
  </si>
  <si>
    <t xml:space="preserve">1.2.Заходи з зимового утримання шляхів, тротуарів (очищення від снігу та обробка протиожеледними сумішами) </t>
  </si>
  <si>
    <t>1.3.Заходи з обслуговування мереж вуличного освітлення</t>
  </si>
  <si>
    <t>Стабілізація фінансового стану та забезпечення належної та безперебійної діяльності комунального підприємства  «Надія» в частині надання послуг з централізованого водопостачання та централізованого водовідведення та вивезення ТПВ</t>
  </si>
  <si>
    <t>ВСЬОГО РОЗДІЛУ</t>
  </si>
  <si>
    <t>2026-2030</t>
  </si>
  <si>
    <t>місцевий бюджет</t>
  </si>
  <si>
    <t>ВСЬОГО ПО ПРОГРАМІ</t>
  </si>
  <si>
    <t>1. Організація благоустрою населених пунктів громади</t>
  </si>
  <si>
    <t>2. 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</si>
  <si>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3. Забезпечення збору та вивезення сміття і відходів</t>
  </si>
  <si>
    <t>4. Забезпечення діяльності водопровідно – каналізаційного господарства</t>
  </si>
  <si>
    <t>5. Діяльність у сфері екології та охорони природніх ресурсів</t>
  </si>
  <si>
    <t>Середні витрати наобслуговування 1 км мереж вуличного освітлення на один населений пункт</t>
  </si>
  <si>
    <t>Середні витрати на розчистку 1 км дороги та шляхопроводу</t>
  </si>
  <si>
    <t>Довжина дороги та шляхопроводів, що планується для розчистки</t>
  </si>
  <si>
    <t xml:space="preserve">Загальна площа території   </t>
  </si>
  <si>
    <t>Середні витрати на 1 км території</t>
  </si>
  <si>
    <t>км</t>
  </si>
  <si>
    <t>км2</t>
  </si>
  <si>
    <t>Відсоток охоплення території</t>
  </si>
  <si>
    <t>Відсоток очищення  доріг та шляхопроводів</t>
  </si>
  <si>
    <t>Відсоток охоплення мереж вуличного освітлення, що підлягають обслуговуванню</t>
  </si>
  <si>
    <t>Протяжність  мереж вуличного освітлення, які знаходяться в обслуговуванні комунального підприємства</t>
  </si>
  <si>
    <t>Обсяг видатків на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</t>
  </si>
  <si>
    <t>Кількість мешканок та мешканців громади, що користуються послугами з благоустрою, всього, в т.ч.:</t>
  </si>
  <si>
    <t>жінок</t>
  </si>
  <si>
    <t>чоловіків</t>
  </si>
  <si>
    <t xml:space="preserve">Відсоток охоплення мешканців громади послугами з благоустрою, всього, в тч </t>
  </si>
  <si>
    <t>2.4.</t>
  </si>
  <si>
    <t>Кількість мешканок та мешканців громади, що користуються послугами зводопостачання, водовідведення та вивезення ТПВ, всього, в т.ч.:</t>
  </si>
  <si>
    <t>Відсоток охоплення мешканок та мешканців громади, що користуються послугами зводопостачання, водовідведення та вивезення ТПВ, всього, в т.ч.:</t>
  </si>
  <si>
    <t>Кількість мешканок та мешканців громади, що потребують забезпечення контейнерами для збору та тимчасового зберігання твердих побутових відходів , всього, в т.ч.:</t>
  </si>
  <si>
    <t>3.1.</t>
  </si>
  <si>
    <t>Відсоток  забезпечення контейнерами для збору та тимчасового зберігання твердих побутових відходів , всього, в т.ч.:</t>
  </si>
  <si>
    <t>Кількість мешканок та мешканців громади, які користуються послугами з водопостачання та водовідведення, в т.ч.</t>
  </si>
  <si>
    <t>Відсоток охоплення мешканок та мешканців громади, які користуються послугами з водопостачання та водовідведення, в т.ч.</t>
  </si>
  <si>
    <t>Додаток № 1 до Програми</t>
  </si>
  <si>
    <t>Напрями діяльності і заходи реалізації Програми</t>
  </si>
  <si>
    <t>1.5. Заходи з обслуговування та утримання автотранспортних засобів</t>
  </si>
  <si>
    <t>Послуги з ремонту та обслуговування автотранспортних засобів</t>
  </si>
  <si>
    <t>Придбання пластикових контейнерів для збору та тимчасового зберігання твердих побутових відходів</t>
  </si>
  <si>
    <t>5.1.</t>
  </si>
  <si>
    <t>5.2.</t>
  </si>
  <si>
    <t>Кількість рослин</t>
  </si>
  <si>
    <t>Придбання рослин (дерев, кущів, квітів) для озеленення території громади</t>
  </si>
  <si>
    <t>Обсяг видатків на озеленення території громади</t>
  </si>
  <si>
    <t>Середні витрати на одну рослину</t>
  </si>
  <si>
    <t xml:space="preserve">Відсоток забезпеченості озелененням </t>
  </si>
  <si>
    <t xml:space="preserve">Придбання господарських, будівельних товарів,пристроїв, механізмів,обладнання, ручних інструментів  з комплектуючими та інших товарів для матеріального забезпечення </t>
  </si>
  <si>
    <t xml:space="preserve">1.4. Поточне утримання зелених насаджень, видалення сухих та аварійних дерев, улаштування клумб та квітників та вивезення садово-паркових відходів </t>
  </si>
  <si>
    <t xml:space="preserve">Послуги з очищення систем каналізації  с.Фонтанка Одеського району Одеської області </t>
  </si>
  <si>
    <t>Поточний ремонт водоводу  пров. Джерельний, с.Крижанівка Одеського району одеської області</t>
  </si>
  <si>
    <t>4.2.</t>
  </si>
  <si>
    <t xml:space="preserve">Обсяг видатків на послуги з очищення систем каналізації  с.Фонтанка Одеського району Одеської області </t>
  </si>
  <si>
    <t>кількість послуг</t>
  </si>
  <si>
    <t xml:space="preserve">Середні витрати на оодну послугу з очищення систем каналізації </t>
  </si>
  <si>
    <t xml:space="preserve">Відсоток виконання послуг з очищення систем каналізації  </t>
  </si>
  <si>
    <t>Придбання обладнання для трактора (косилка) та садові подрібнювачі</t>
  </si>
  <si>
    <t>Послуги з благоустрою населених пунктів (вивезення крупногабарітного сміття- встановлення лодок для накопичення і вивезення садово-паркових відходів)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</si>
</sst>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16" fontId="9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11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topLeftCell="A28" zoomScale="55" zoomScaleNormal="100" zoomScaleSheetLayoutView="55" workbookViewId="0">
      <selection activeCell="K33" sqref="K33"/>
    </sheetView>
  </sheetViews>
  <sheetFormatPr defaultColWidth="9.109375" defaultRowHeight="15.6" x14ac:dyDescent="0.3"/>
  <cols>
    <col min="1" max="1" width="4.33203125" style="22" customWidth="1"/>
    <col min="2" max="2" width="27.5546875" style="21" customWidth="1"/>
    <col min="3" max="3" width="23.33203125" style="21" customWidth="1"/>
    <col min="4" max="4" width="29.44140625" style="58" customWidth="1"/>
    <col min="5" max="5" width="22.5546875" style="21" customWidth="1"/>
    <col min="6" max="7" width="9.109375" style="21"/>
    <col min="8" max="8" width="10.33203125" style="21" customWidth="1"/>
    <col min="9" max="9" width="13.33203125" style="21" customWidth="1"/>
    <col min="10" max="10" width="9.5546875" style="21" customWidth="1"/>
    <col min="11" max="11" width="11.6640625" style="21" customWidth="1"/>
    <col min="12" max="12" width="11.109375" style="21" customWidth="1"/>
    <col min="13" max="13" width="11" style="21" customWidth="1"/>
    <col min="14" max="14" width="14.109375" style="21" customWidth="1"/>
    <col min="15" max="15" width="21" style="21" customWidth="1"/>
    <col min="16" max="16384" width="9.109375" style="21"/>
  </cols>
  <sheetData>
    <row r="1" spans="1:15" x14ac:dyDescent="0.3">
      <c r="K1" s="91" t="s">
        <v>170</v>
      </c>
      <c r="L1" s="91"/>
      <c r="M1" s="91"/>
    </row>
    <row r="2" spans="1:15" ht="17.399999999999999" x14ac:dyDescent="0.3">
      <c r="D2" s="92" t="s">
        <v>171</v>
      </c>
      <c r="E2" s="92"/>
      <c r="F2" s="92"/>
      <c r="G2" s="92"/>
      <c r="H2" s="92"/>
      <c r="I2" s="92"/>
      <c r="K2" s="22"/>
      <c r="L2" s="22"/>
      <c r="M2" s="22"/>
    </row>
    <row r="3" spans="1:15" x14ac:dyDescent="0.3">
      <c r="A3" s="109" t="s">
        <v>0</v>
      </c>
      <c r="B3" s="98" t="s">
        <v>1</v>
      </c>
      <c r="C3" s="98" t="s">
        <v>2</v>
      </c>
      <c r="D3" s="98" t="s">
        <v>128</v>
      </c>
      <c r="E3" s="98" t="s">
        <v>3</v>
      </c>
      <c r="F3" s="98" t="s">
        <v>4</v>
      </c>
      <c r="G3" s="98" t="s">
        <v>5</v>
      </c>
      <c r="H3" s="98" t="s">
        <v>6</v>
      </c>
      <c r="I3" s="98" t="s">
        <v>7</v>
      </c>
      <c r="J3" s="98"/>
      <c r="K3" s="98"/>
      <c r="L3" s="98"/>
      <c r="M3" s="98"/>
      <c r="N3" s="98"/>
      <c r="O3" s="98" t="s">
        <v>8</v>
      </c>
    </row>
    <row r="4" spans="1:15" x14ac:dyDescent="0.3">
      <c r="A4" s="109"/>
      <c r="B4" s="98"/>
      <c r="C4" s="98"/>
      <c r="D4" s="98"/>
      <c r="E4" s="98"/>
      <c r="F4" s="98"/>
      <c r="G4" s="98"/>
      <c r="H4" s="98"/>
      <c r="I4" s="87" t="s">
        <v>99</v>
      </c>
      <c r="J4" s="87" t="s">
        <v>100</v>
      </c>
      <c r="K4" s="87" t="s">
        <v>101</v>
      </c>
      <c r="L4" s="87" t="s">
        <v>129</v>
      </c>
      <c r="M4" s="87" t="s">
        <v>130</v>
      </c>
      <c r="N4" s="50" t="s">
        <v>12</v>
      </c>
      <c r="O4" s="98"/>
    </row>
    <row r="5" spans="1:15" ht="33" customHeight="1" x14ac:dyDescent="0.3">
      <c r="A5" s="106">
        <v>1</v>
      </c>
      <c r="B5" s="98" t="s">
        <v>9</v>
      </c>
      <c r="C5" s="98" t="s">
        <v>133</v>
      </c>
      <c r="D5" s="51" t="s">
        <v>14</v>
      </c>
      <c r="E5" s="98" t="s">
        <v>131</v>
      </c>
      <c r="F5" s="98" t="s">
        <v>138</v>
      </c>
      <c r="G5" s="98" t="s">
        <v>10</v>
      </c>
      <c r="H5" s="98" t="s">
        <v>139</v>
      </c>
      <c r="I5" s="52">
        <f>16917000+3721740</f>
        <v>20638740</v>
      </c>
      <c r="J5" s="53"/>
      <c r="K5" s="53"/>
      <c r="L5" s="54"/>
      <c r="M5" s="54"/>
      <c r="N5" s="55">
        <f>I5+J5+K5+L5+M5</f>
        <v>20638740</v>
      </c>
      <c r="O5" s="103" t="s">
        <v>91</v>
      </c>
    </row>
    <row r="6" spans="1:15" ht="46.8" x14ac:dyDescent="0.3">
      <c r="A6" s="106"/>
      <c r="B6" s="98"/>
      <c r="C6" s="98"/>
      <c r="D6" s="51" t="s">
        <v>16</v>
      </c>
      <c r="E6" s="98"/>
      <c r="F6" s="98"/>
      <c r="G6" s="98"/>
      <c r="H6" s="98"/>
      <c r="I6" s="52">
        <v>150000</v>
      </c>
      <c r="J6" s="53"/>
      <c r="K6" s="53"/>
      <c r="L6" s="54"/>
      <c r="M6" s="54"/>
      <c r="N6" s="55">
        <f t="shared" ref="N6:N19" si="0">I6+J6+K6+L6+M6</f>
        <v>150000</v>
      </c>
      <c r="O6" s="110"/>
    </row>
    <row r="7" spans="1:15" ht="66.75" customHeight="1" x14ac:dyDescent="0.3">
      <c r="A7" s="106"/>
      <c r="B7" s="98"/>
      <c r="C7" s="98"/>
      <c r="D7" s="51" t="s">
        <v>17</v>
      </c>
      <c r="E7" s="98"/>
      <c r="F7" s="98"/>
      <c r="G7" s="98"/>
      <c r="H7" s="98"/>
      <c r="I7" s="52">
        <v>150000</v>
      </c>
      <c r="J7" s="53"/>
      <c r="K7" s="53"/>
      <c r="L7" s="54"/>
      <c r="M7" s="54"/>
      <c r="N7" s="55">
        <f t="shared" si="0"/>
        <v>150000</v>
      </c>
      <c r="O7" s="110"/>
    </row>
    <row r="8" spans="1:15" ht="150.75" customHeight="1" x14ac:dyDescent="0.3">
      <c r="A8" s="106"/>
      <c r="B8" s="98"/>
      <c r="C8" s="98"/>
      <c r="D8" s="89" t="s">
        <v>182</v>
      </c>
      <c r="E8" s="98"/>
      <c r="F8" s="98"/>
      <c r="G8" s="98"/>
      <c r="H8" s="98"/>
      <c r="I8" s="52">
        <v>200000</v>
      </c>
      <c r="J8" s="53"/>
      <c r="K8" s="53"/>
      <c r="L8" s="54"/>
      <c r="M8" s="54"/>
      <c r="N8" s="80">
        <f t="shared" si="0"/>
        <v>200000</v>
      </c>
      <c r="O8" s="110"/>
    </row>
    <row r="9" spans="1:15" ht="25.5" customHeight="1" x14ac:dyDescent="0.3">
      <c r="A9" s="106"/>
      <c r="B9" s="98"/>
      <c r="C9" s="98"/>
      <c r="D9" s="51" t="s">
        <v>15</v>
      </c>
      <c r="E9" s="98"/>
      <c r="F9" s="98"/>
      <c r="G9" s="98"/>
      <c r="H9" s="98"/>
      <c r="I9" s="52">
        <v>100000</v>
      </c>
      <c r="J9" s="53"/>
      <c r="K9" s="53"/>
      <c r="L9" s="54"/>
      <c r="M9" s="54"/>
      <c r="N9" s="55">
        <f t="shared" si="0"/>
        <v>100000</v>
      </c>
      <c r="O9" s="110"/>
    </row>
    <row r="10" spans="1:15" ht="46.8" x14ac:dyDescent="0.3">
      <c r="A10" s="106"/>
      <c r="B10" s="98"/>
      <c r="C10" s="98"/>
      <c r="D10" s="51" t="s">
        <v>22</v>
      </c>
      <c r="E10" s="98"/>
      <c r="F10" s="98"/>
      <c r="G10" s="98"/>
      <c r="H10" s="98"/>
      <c r="I10" s="52">
        <v>200000</v>
      </c>
      <c r="J10" s="53"/>
      <c r="K10" s="53"/>
      <c r="L10" s="54"/>
      <c r="M10" s="54"/>
      <c r="N10" s="55">
        <f t="shared" si="0"/>
        <v>200000</v>
      </c>
      <c r="O10" s="110"/>
    </row>
    <row r="11" spans="1:15" ht="41.25" customHeight="1" x14ac:dyDescent="0.3">
      <c r="A11" s="106"/>
      <c r="B11" s="98"/>
      <c r="C11" s="98"/>
      <c r="D11" s="51" t="s">
        <v>18</v>
      </c>
      <c r="E11" s="98"/>
      <c r="F11" s="98"/>
      <c r="G11" s="98"/>
      <c r="H11" s="98"/>
      <c r="I11" s="52">
        <v>1624000</v>
      </c>
      <c r="J11" s="53"/>
      <c r="K11" s="53"/>
      <c r="L11" s="54"/>
      <c r="M11" s="54"/>
      <c r="N11" s="55">
        <f t="shared" si="0"/>
        <v>1624000</v>
      </c>
      <c r="O11" s="110"/>
    </row>
    <row r="12" spans="1:15" ht="62.4" x14ac:dyDescent="0.3">
      <c r="A12" s="106"/>
      <c r="B12" s="98"/>
      <c r="C12" s="98"/>
      <c r="D12" s="51" t="s">
        <v>19</v>
      </c>
      <c r="E12" s="98"/>
      <c r="F12" s="98"/>
      <c r="G12" s="98"/>
      <c r="H12" s="98"/>
      <c r="I12" s="52">
        <v>75000</v>
      </c>
      <c r="J12" s="53"/>
      <c r="K12" s="53"/>
      <c r="L12" s="54"/>
      <c r="M12" s="54"/>
      <c r="N12" s="55">
        <f t="shared" si="0"/>
        <v>75000</v>
      </c>
      <c r="O12" s="110"/>
    </row>
    <row r="13" spans="1:15" ht="93.75" customHeight="1" x14ac:dyDescent="0.3">
      <c r="A13" s="106"/>
      <c r="B13" s="98"/>
      <c r="C13" s="98"/>
      <c r="D13" s="51" t="s">
        <v>191</v>
      </c>
      <c r="E13" s="98"/>
      <c r="F13" s="98"/>
      <c r="G13" s="98"/>
      <c r="H13" s="98"/>
      <c r="I13" s="52">
        <v>650000</v>
      </c>
      <c r="J13" s="53"/>
      <c r="K13" s="53"/>
      <c r="L13" s="54"/>
      <c r="M13" s="54"/>
      <c r="N13" s="55">
        <f t="shared" si="0"/>
        <v>650000</v>
      </c>
      <c r="O13" s="110"/>
    </row>
    <row r="14" spans="1:15" ht="123.75" customHeight="1" x14ac:dyDescent="0.3">
      <c r="A14" s="106"/>
      <c r="B14" s="98"/>
      <c r="C14" s="89" t="s">
        <v>134</v>
      </c>
      <c r="D14" s="51" t="s">
        <v>21</v>
      </c>
      <c r="E14" s="98"/>
      <c r="F14" s="98"/>
      <c r="G14" s="98"/>
      <c r="H14" s="98"/>
      <c r="I14" s="52">
        <v>200000</v>
      </c>
      <c r="J14" s="53"/>
      <c r="K14" s="53"/>
      <c r="L14" s="54"/>
      <c r="M14" s="54"/>
      <c r="N14" s="55">
        <f t="shared" si="0"/>
        <v>200000</v>
      </c>
      <c r="O14" s="110"/>
    </row>
    <row r="15" spans="1:15" ht="138.75" customHeight="1" x14ac:dyDescent="0.3">
      <c r="A15" s="106"/>
      <c r="B15" s="98"/>
      <c r="C15" s="51" t="s">
        <v>135</v>
      </c>
      <c r="D15" s="51" t="s">
        <v>102</v>
      </c>
      <c r="E15" s="98"/>
      <c r="F15" s="98"/>
      <c r="G15" s="98"/>
      <c r="H15" s="98"/>
      <c r="I15" s="52">
        <v>800000</v>
      </c>
      <c r="J15" s="53"/>
      <c r="K15" s="53"/>
      <c r="L15" s="54"/>
      <c r="M15" s="54"/>
      <c r="N15" s="55">
        <f t="shared" si="0"/>
        <v>800000</v>
      </c>
      <c r="O15" s="110"/>
    </row>
    <row r="16" spans="1:15" ht="62.4" x14ac:dyDescent="0.3">
      <c r="A16" s="106"/>
      <c r="B16" s="98"/>
      <c r="C16" s="109" t="s">
        <v>183</v>
      </c>
      <c r="D16" s="89" t="s">
        <v>20</v>
      </c>
      <c r="E16" s="98"/>
      <c r="F16" s="98"/>
      <c r="G16" s="98"/>
      <c r="H16" s="98"/>
      <c r="I16" s="52">
        <v>150000</v>
      </c>
      <c r="J16" s="53"/>
      <c r="K16" s="53"/>
      <c r="L16" s="54"/>
      <c r="M16" s="54"/>
      <c r="N16" s="55">
        <f t="shared" si="0"/>
        <v>150000</v>
      </c>
      <c r="O16" s="110"/>
    </row>
    <row r="17" spans="1:15" ht="85.5" customHeight="1" x14ac:dyDescent="0.3">
      <c r="A17" s="106"/>
      <c r="B17" s="98"/>
      <c r="C17" s="109"/>
      <c r="D17" s="51" t="s">
        <v>89</v>
      </c>
      <c r="E17" s="98"/>
      <c r="F17" s="98"/>
      <c r="G17" s="98"/>
      <c r="H17" s="98"/>
      <c r="I17" s="52">
        <v>200000</v>
      </c>
      <c r="J17" s="53"/>
      <c r="K17" s="53"/>
      <c r="L17" s="54"/>
      <c r="M17" s="54"/>
      <c r="N17" s="55">
        <f t="shared" si="0"/>
        <v>200000</v>
      </c>
      <c r="O17" s="110"/>
    </row>
    <row r="18" spans="1:15" ht="114" customHeight="1" x14ac:dyDescent="0.3">
      <c r="A18" s="106"/>
      <c r="B18" s="98"/>
      <c r="C18" s="109"/>
      <c r="D18" s="57" t="s">
        <v>192</v>
      </c>
      <c r="E18" s="98"/>
      <c r="F18" s="98"/>
      <c r="G18" s="98"/>
      <c r="H18" s="98"/>
      <c r="I18" s="53">
        <v>1000000</v>
      </c>
      <c r="J18" s="53"/>
      <c r="K18" s="53"/>
      <c r="L18" s="54"/>
      <c r="M18" s="54"/>
      <c r="N18" s="55">
        <f t="shared" si="0"/>
        <v>1000000</v>
      </c>
      <c r="O18" s="110"/>
    </row>
    <row r="19" spans="1:15" ht="78" x14ac:dyDescent="0.3">
      <c r="A19" s="106"/>
      <c r="B19" s="98"/>
      <c r="C19" s="88" t="s">
        <v>172</v>
      </c>
      <c r="D19" s="57" t="s">
        <v>173</v>
      </c>
      <c r="E19" s="87"/>
      <c r="F19" s="87"/>
      <c r="G19" s="56"/>
      <c r="H19" s="87"/>
      <c r="I19" s="53">
        <v>200000</v>
      </c>
      <c r="J19" s="53"/>
      <c r="K19" s="53"/>
      <c r="L19" s="54"/>
      <c r="M19" s="54"/>
      <c r="N19" s="55">
        <f t="shared" si="0"/>
        <v>200000</v>
      </c>
      <c r="O19" s="104"/>
    </row>
    <row r="20" spans="1:15" s="75" customFormat="1" x14ac:dyDescent="0.3">
      <c r="A20" s="93" t="s">
        <v>137</v>
      </c>
      <c r="B20" s="94"/>
      <c r="C20" s="94"/>
      <c r="D20" s="94"/>
      <c r="E20" s="94"/>
      <c r="F20" s="94"/>
      <c r="G20" s="94"/>
      <c r="H20" s="95"/>
      <c r="I20" s="72">
        <f>SUM(I5:I19)</f>
        <v>26337740</v>
      </c>
      <c r="J20" s="72"/>
      <c r="K20" s="72"/>
      <c r="L20" s="73">
        <f>SUM(L5:L18)</f>
        <v>0</v>
      </c>
      <c r="M20" s="73">
        <f>SUM(M5:M18)</f>
        <v>0</v>
      </c>
      <c r="N20" s="72">
        <f>SUM(N5:N19)</f>
        <v>26337740</v>
      </c>
      <c r="O20" s="74"/>
    </row>
    <row r="21" spans="1:15" ht="309.75" customHeight="1" x14ac:dyDescent="0.3">
      <c r="A21" s="56">
        <v>2</v>
      </c>
      <c r="B21" s="51" t="s">
        <v>82</v>
      </c>
      <c r="C21" s="46" t="s">
        <v>24</v>
      </c>
      <c r="D21" s="59"/>
      <c r="E21" s="51" t="s">
        <v>131</v>
      </c>
      <c r="F21" s="49" t="s">
        <v>132</v>
      </c>
      <c r="G21" s="49" t="s">
        <v>10</v>
      </c>
      <c r="H21" s="49" t="s">
        <v>11</v>
      </c>
      <c r="I21" s="52"/>
      <c r="J21" s="52"/>
      <c r="K21" s="52"/>
      <c r="L21" s="49"/>
      <c r="M21" s="49"/>
      <c r="N21" s="56">
        <f t="shared" ref="N21:N29" si="1">I21+J21+K21+L21+M21</f>
        <v>0</v>
      </c>
      <c r="O21" s="51" t="s">
        <v>136</v>
      </c>
    </row>
    <row r="22" spans="1:15" s="75" customFormat="1" x14ac:dyDescent="0.3">
      <c r="A22" s="93" t="s">
        <v>137</v>
      </c>
      <c r="B22" s="94"/>
      <c r="C22" s="94"/>
      <c r="D22" s="94"/>
      <c r="E22" s="94"/>
      <c r="F22" s="94"/>
      <c r="G22" s="94"/>
      <c r="H22" s="95"/>
      <c r="I22" s="72"/>
      <c r="J22" s="72"/>
      <c r="K22" s="72"/>
      <c r="L22" s="73"/>
      <c r="M22" s="73"/>
      <c r="N22" s="73"/>
      <c r="O22" s="73"/>
    </row>
    <row r="23" spans="1:15" ht="154.5" customHeight="1" x14ac:dyDescent="0.3">
      <c r="A23" s="56">
        <v>3</v>
      </c>
      <c r="B23" s="51" t="s">
        <v>116</v>
      </c>
      <c r="C23" s="46" t="s">
        <v>117</v>
      </c>
      <c r="D23" s="69" t="s">
        <v>174</v>
      </c>
      <c r="E23" s="51" t="s">
        <v>131</v>
      </c>
      <c r="F23" s="49" t="s">
        <v>132</v>
      </c>
      <c r="G23" s="49" t="s">
        <v>10</v>
      </c>
      <c r="H23" s="49" t="s">
        <v>11</v>
      </c>
      <c r="I23" s="52">
        <v>150000</v>
      </c>
      <c r="J23" s="52"/>
      <c r="K23" s="52"/>
      <c r="L23" s="49"/>
      <c r="M23" s="49"/>
      <c r="N23" s="56">
        <f t="shared" si="1"/>
        <v>150000</v>
      </c>
      <c r="O23" s="57" t="s">
        <v>13</v>
      </c>
    </row>
    <row r="24" spans="1:15" s="75" customFormat="1" x14ac:dyDescent="0.3">
      <c r="A24" s="93" t="s">
        <v>137</v>
      </c>
      <c r="B24" s="94"/>
      <c r="C24" s="94"/>
      <c r="D24" s="94"/>
      <c r="E24" s="94"/>
      <c r="F24" s="94"/>
      <c r="G24" s="94"/>
      <c r="H24" s="95"/>
      <c r="I24" s="72">
        <f>I23</f>
        <v>150000</v>
      </c>
      <c r="J24" s="72"/>
      <c r="K24" s="72"/>
      <c r="L24" s="73"/>
      <c r="M24" s="73"/>
      <c r="N24" s="72">
        <f>N23</f>
        <v>150000</v>
      </c>
      <c r="O24" s="73"/>
    </row>
    <row r="25" spans="1:15" ht="153.75" customHeight="1" x14ac:dyDescent="0.3">
      <c r="A25" s="96">
        <v>4</v>
      </c>
      <c r="B25" s="103" t="s">
        <v>25</v>
      </c>
      <c r="C25" s="103" t="s">
        <v>92</v>
      </c>
      <c r="D25" s="86" t="s">
        <v>185</v>
      </c>
      <c r="E25" s="51" t="s">
        <v>131</v>
      </c>
      <c r="F25" s="49" t="s">
        <v>132</v>
      </c>
      <c r="G25" s="49" t="s">
        <v>10</v>
      </c>
      <c r="H25" s="49" t="s">
        <v>11</v>
      </c>
      <c r="I25" s="52">
        <v>700000</v>
      </c>
      <c r="J25" s="52"/>
      <c r="K25" s="52"/>
      <c r="L25" s="49"/>
      <c r="M25" s="49"/>
      <c r="N25" s="56">
        <f t="shared" si="1"/>
        <v>700000</v>
      </c>
      <c r="O25" s="111" t="s">
        <v>23</v>
      </c>
    </row>
    <row r="26" spans="1:15" ht="144" customHeight="1" x14ac:dyDescent="0.3">
      <c r="A26" s="105"/>
      <c r="B26" s="104"/>
      <c r="C26" s="104"/>
      <c r="D26" s="82" t="s">
        <v>184</v>
      </c>
      <c r="E26" s="51" t="s">
        <v>131</v>
      </c>
      <c r="F26" s="81" t="s">
        <v>132</v>
      </c>
      <c r="G26" s="81" t="s">
        <v>10</v>
      </c>
      <c r="H26" s="81" t="s">
        <v>11</v>
      </c>
      <c r="I26" s="52">
        <v>160000</v>
      </c>
      <c r="J26" s="52"/>
      <c r="K26" s="52"/>
      <c r="L26" s="81"/>
      <c r="M26" s="81"/>
      <c r="N26" s="56">
        <f t="shared" ref="N26" si="2">I26+J26+K26+L26+M26</f>
        <v>160000</v>
      </c>
      <c r="O26" s="112"/>
    </row>
    <row r="27" spans="1:15" s="75" customFormat="1" x14ac:dyDescent="0.3">
      <c r="A27" s="108" t="s">
        <v>137</v>
      </c>
      <c r="B27" s="108"/>
      <c r="C27" s="108"/>
      <c r="D27" s="108"/>
      <c r="E27" s="108"/>
      <c r="F27" s="108"/>
      <c r="G27" s="108"/>
      <c r="H27" s="108"/>
      <c r="I27" s="72">
        <f>I25+I26</f>
        <v>860000</v>
      </c>
      <c r="J27" s="72"/>
      <c r="K27" s="72"/>
      <c r="L27" s="73"/>
      <c r="M27" s="73"/>
      <c r="N27" s="72">
        <f>N25+N26</f>
        <v>860000</v>
      </c>
      <c r="O27" s="74"/>
    </row>
    <row r="28" spans="1:15" ht="72.75" customHeight="1" x14ac:dyDescent="0.3">
      <c r="A28" s="96">
        <v>5</v>
      </c>
      <c r="B28" s="102" t="s">
        <v>97</v>
      </c>
      <c r="C28" s="102" t="s">
        <v>98</v>
      </c>
      <c r="D28" s="51" t="s">
        <v>26</v>
      </c>
      <c r="E28" s="102" t="s">
        <v>131</v>
      </c>
      <c r="F28" s="102" t="s">
        <v>132</v>
      </c>
      <c r="G28" s="102" t="s">
        <v>10</v>
      </c>
      <c r="H28" s="102" t="s">
        <v>11</v>
      </c>
      <c r="I28" s="52">
        <v>50000</v>
      </c>
      <c r="J28" s="52"/>
      <c r="K28" s="52"/>
      <c r="L28" s="49"/>
      <c r="M28" s="49"/>
      <c r="N28" s="56">
        <f t="shared" si="1"/>
        <v>50000</v>
      </c>
      <c r="O28" s="107" t="s">
        <v>90</v>
      </c>
    </row>
    <row r="29" spans="1:15" ht="79.95" customHeight="1" x14ac:dyDescent="0.3">
      <c r="A29" s="97"/>
      <c r="B29" s="102"/>
      <c r="C29" s="102"/>
      <c r="D29" s="46" t="s">
        <v>178</v>
      </c>
      <c r="E29" s="102"/>
      <c r="F29" s="102"/>
      <c r="G29" s="102"/>
      <c r="H29" s="102"/>
      <c r="I29" s="52">
        <v>200000</v>
      </c>
      <c r="J29" s="52"/>
      <c r="K29" s="52"/>
      <c r="L29" s="49"/>
      <c r="M29" s="49"/>
      <c r="N29" s="56">
        <f t="shared" si="1"/>
        <v>200000</v>
      </c>
      <c r="O29" s="107"/>
    </row>
    <row r="30" spans="1:15" s="75" customFormat="1" x14ac:dyDescent="0.3">
      <c r="A30" s="93" t="s">
        <v>137</v>
      </c>
      <c r="B30" s="94"/>
      <c r="C30" s="94"/>
      <c r="D30" s="94"/>
      <c r="E30" s="94"/>
      <c r="F30" s="94"/>
      <c r="G30" s="94"/>
      <c r="H30" s="95"/>
      <c r="I30" s="73">
        <f>SUM(I28:I29)</f>
        <v>250000</v>
      </c>
      <c r="J30" s="73">
        <f t="shared" ref="J30:N30" si="3">SUM(J28:J29)</f>
        <v>0</v>
      </c>
      <c r="K30" s="73">
        <f t="shared" si="3"/>
        <v>0</v>
      </c>
      <c r="L30" s="73">
        <f t="shared" si="3"/>
        <v>0</v>
      </c>
      <c r="M30" s="73">
        <f t="shared" si="3"/>
        <v>0</v>
      </c>
      <c r="N30" s="73">
        <f t="shared" si="3"/>
        <v>250000</v>
      </c>
      <c r="O30" s="74"/>
    </row>
    <row r="31" spans="1:15" s="75" customFormat="1" ht="27" customHeight="1" x14ac:dyDescent="0.3">
      <c r="A31" s="99" t="s">
        <v>140</v>
      </c>
      <c r="B31" s="100"/>
      <c r="C31" s="100"/>
      <c r="D31" s="100"/>
      <c r="E31" s="100"/>
      <c r="F31" s="100"/>
      <c r="G31" s="100"/>
      <c r="H31" s="101"/>
      <c r="I31" s="90">
        <f t="shared" ref="I31:N31" si="4">I20+I22+I24+I27+I30</f>
        <v>27597740</v>
      </c>
      <c r="J31" s="90">
        <f t="shared" si="4"/>
        <v>0</v>
      </c>
      <c r="K31" s="90">
        <f t="shared" si="4"/>
        <v>0</v>
      </c>
      <c r="L31" s="90">
        <f t="shared" si="4"/>
        <v>0</v>
      </c>
      <c r="M31" s="90">
        <f t="shared" si="4"/>
        <v>0</v>
      </c>
      <c r="N31" s="90">
        <f t="shared" si="4"/>
        <v>27597740</v>
      </c>
      <c r="O31" s="76"/>
    </row>
    <row r="32" spans="1:15" s="75" customFormat="1" x14ac:dyDescent="0.3">
      <c r="A32" s="77"/>
      <c r="D32" s="78"/>
    </row>
    <row r="33" spans="1:11" s="67" customFormat="1" ht="33" customHeight="1" x14ac:dyDescent="0.3">
      <c r="A33" s="66"/>
      <c r="B33" s="67" t="s">
        <v>95</v>
      </c>
      <c r="K33" s="67" t="s">
        <v>96</v>
      </c>
    </row>
  </sheetData>
  <mergeCells count="39">
    <mergeCell ref="O3:O4"/>
    <mergeCell ref="A3:A4"/>
    <mergeCell ref="B3:B4"/>
    <mergeCell ref="C3:C4"/>
    <mergeCell ref="D3:D4"/>
    <mergeCell ref="E3:E4"/>
    <mergeCell ref="F3:F4"/>
    <mergeCell ref="O28:O29"/>
    <mergeCell ref="A22:H22"/>
    <mergeCell ref="A24:H24"/>
    <mergeCell ref="A27:H27"/>
    <mergeCell ref="E5:E18"/>
    <mergeCell ref="G5:G18"/>
    <mergeCell ref="B28:B29"/>
    <mergeCell ref="E28:E29"/>
    <mergeCell ref="F28:F29"/>
    <mergeCell ref="G28:G29"/>
    <mergeCell ref="C16:C18"/>
    <mergeCell ref="A20:H20"/>
    <mergeCell ref="C5:C13"/>
    <mergeCell ref="O5:O19"/>
    <mergeCell ref="O25:O26"/>
    <mergeCell ref="A31:H31"/>
    <mergeCell ref="C28:C29"/>
    <mergeCell ref="H28:H29"/>
    <mergeCell ref="F5:F18"/>
    <mergeCell ref="H5:H18"/>
    <mergeCell ref="C25:C26"/>
    <mergeCell ref="B25:B26"/>
    <mergeCell ref="A25:A26"/>
    <mergeCell ref="A5:A19"/>
    <mergeCell ref="B5:B19"/>
    <mergeCell ref="K1:M1"/>
    <mergeCell ref="D2:I2"/>
    <mergeCell ref="A30:H30"/>
    <mergeCell ref="A28:A29"/>
    <mergeCell ref="G3:G4"/>
    <mergeCell ref="H3:H4"/>
    <mergeCell ref="I3:N3"/>
  </mergeCells>
  <pageMargins left="0.25" right="0.25" top="0.75" bottom="0.75" header="0.3" footer="0.3"/>
  <pageSetup paperSize="9" scale="58" orientation="landscape" r:id="rId1"/>
  <rowBreaks count="2" manualBreakCount="2">
    <brk id="14" max="16383" man="1"/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view="pageBreakPreview" topLeftCell="A103" zoomScale="60" zoomScaleNormal="60" workbookViewId="0">
      <selection activeCell="I119" sqref="I119"/>
    </sheetView>
  </sheetViews>
  <sheetFormatPr defaultColWidth="9.109375" defaultRowHeight="15.6" x14ac:dyDescent="0.3"/>
  <cols>
    <col min="1" max="1" width="8.44140625" style="20" customWidth="1"/>
    <col min="2" max="2" width="30.6640625" style="21" customWidth="1"/>
    <col min="3" max="3" width="26.88671875" style="21" customWidth="1"/>
    <col min="4" max="4" width="9.88671875" style="21" customWidth="1"/>
    <col min="5" max="5" width="14.88671875" style="21" customWidth="1"/>
    <col min="6" max="6" width="15" style="21" customWidth="1"/>
    <col min="7" max="8" width="15.6640625" style="20" customWidth="1"/>
    <col min="9" max="9" width="13.33203125" style="20" customWidth="1"/>
    <col min="10" max="10" width="13.44140625" style="21" customWidth="1"/>
    <col min="11" max="11" width="13.6640625" style="21" customWidth="1"/>
    <col min="12" max="12" width="11" style="21" customWidth="1"/>
    <col min="13" max="13" width="9.109375" style="21"/>
    <col min="14" max="15" width="13" style="21" bestFit="1" customWidth="1"/>
    <col min="16" max="16" width="9.109375" style="21"/>
    <col min="17" max="17" width="13" style="21" bestFit="1" customWidth="1"/>
    <col min="18" max="16384" width="9.109375" style="21"/>
  </cols>
  <sheetData>
    <row r="1" spans="1:12" x14ac:dyDescent="0.3">
      <c r="J1" s="91" t="s">
        <v>83</v>
      </c>
      <c r="K1" s="91"/>
      <c r="L1" s="91"/>
    </row>
    <row r="2" spans="1:12" x14ac:dyDescent="0.3">
      <c r="J2" s="23"/>
    </row>
    <row r="3" spans="1:12" ht="36.75" customHeight="1" x14ac:dyDescent="0.3">
      <c r="C3" s="140" t="s">
        <v>84</v>
      </c>
      <c r="D3" s="140"/>
      <c r="E3" s="140"/>
      <c r="F3" s="140"/>
      <c r="G3" s="140"/>
      <c r="H3" s="140"/>
      <c r="I3" s="140"/>
      <c r="J3" s="140"/>
    </row>
    <row r="4" spans="1:12" ht="35.25" customHeight="1" x14ac:dyDescent="0.3">
      <c r="A4" s="118" t="s">
        <v>28</v>
      </c>
      <c r="B4" s="114" t="s">
        <v>29</v>
      </c>
      <c r="C4" s="114"/>
      <c r="D4" s="118" t="s">
        <v>87</v>
      </c>
      <c r="E4" s="118" t="s">
        <v>88</v>
      </c>
      <c r="F4" s="114" t="s">
        <v>30</v>
      </c>
      <c r="G4" s="114"/>
      <c r="H4" s="114"/>
      <c r="I4" s="114"/>
      <c r="J4" s="114"/>
      <c r="K4" s="24" t="s">
        <v>31</v>
      </c>
      <c r="L4" s="24" t="s">
        <v>33</v>
      </c>
    </row>
    <row r="5" spans="1:12" ht="34.5" customHeight="1" x14ac:dyDescent="0.3">
      <c r="A5" s="119"/>
      <c r="B5" s="114"/>
      <c r="C5" s="114"/>
      <c r="D5" s="119"/>
      <c r="E5" s="119"/>
      <c r="F5" s="114"/>
      <c r="G5" s="114"/>
      <c r="H5" s="114"/>
      <c r="I5" s="114"/>
      <c r="J5" s="114"/>
      <c r="K5" s="24" t="s">
        <v>32</v>
      </c>
      <c r="L5" s="24" t="s">
        <v>32</v>
      </c>
    </row>
    <row r="6" spans="1:12" x14ac:dyDescent="0.3">
      <c r="A6" s="120"/>
      <c r="B6" s="114"/>
      <c r="C6" s="114"/>
      <c r="D6" s="120"/>
      <c r="E6" s="120"/>
      <c r="F6" s="25" t="s">
        <v>99</v>
      </c>
      <c r="G6" s="25" t="s">
        <v>103</v>
      </c>
      <c r="H6" s="25" t="s">
        <v>101</v>
      </c>
      <c r="I6" s="25" t="s">
        <v>129</v>
      </c>
      <c r="J6" s="21" t="s">
        <v>130</v>
      </c>
      <c r="K6" s="26"/>
      <c r="L6" s="26"/>
    </row>
    <row r="7" spans="1:12" x14ac:dyDescent="0.3">
      <c r="A7" s="27">
        <v>1</v>
      </c>
      <c r="B7" s="114">
        <v>2</v>
      </c>
      <c r="C7" s="114"/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</row>
    <row r="8" spans="1:12" ht="27.75" customHeight="1" x14ac:dyDescent="0.3">
      <c r="A8" s="27"/>
      <c r="B8" s="141" t="s">
        <v>141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12" ht="18.75" customHeight="1" x14ac:dyDescent="0.3">
      <c r="A9" s="25"/>
      <c r="B9" s="121" t="s">
        <v>34</v>
      </c>
      <c r="C9" s="122"/>
      <c r="D9" s="122"/>
      <c r="E9" s="122"/>
      <c r="F9" s="122"/>
      <c r="G9" s="122"/>
      <c r="H9" s="122"/>
      <c r="I9" s="122"/>
      <c r="J9" s="122"/>
      <c r="K9" s="123"/>
      <c r="L9" s="28"/>
    </row>
    <row r="10" spans="1:12" s="33" customFormat="1" ht="86.25" customHeight="1" x14ac:dyDescent="0.3">
      <c r="A10" s="29" t="s">
        <v>76</v>
      </c>
      <c r="B10" s="116" t="s">
        <v>157</v>
      </c>
      <c r="C10" s="116"/>
      <c r="D10" s="30" t="s">
        <v>35</v>
      </c>
      <c r="E10" s="36"/>
      <c r="F10" s="30">
        <f>'Додаток 1'!I20-'Додаток 1'!I14-'Додаток 1'!I15</f>
        <v>25337740</v>
      </c>
      <c r="G10" s="30">
        <f>'Додаток 1'!J20-'Додаток 1'!J14-'Додаток 1'!J15</f>
        <v>0</v>
      </c>
      <c r="H10" s="30">
        <f>'Додаток 1'!K20-'Додаток 1'!K14-'Додаток 1'!K15</f>
        <v>0</v>
      </c>
      <c r="I10" s="31"/>
      <c r="J10" s="31"/>
      <c r="K10" s="32"/>
      <c r="L10" s="32"/>
    </row>
    <row r="11" spans="1:12" s="33" customFormat="1" ht="44.25" customHeight="1" x14ac:dyDescent="0.3">
      <c r="A11" s="34" t="s">
        <v>77</v>
      </c>
      <c r="B11" s="116" t="s">
        <v>36</v>
      </c>
      <c r="C11" s="116"/>
      <c r="D11" s="30" t="s">
        <v>35</v>
      </c>
      <c r="E11" s="36"/>
      <c r="F11" s="30">
        <f>'Додаток 1'!I14</f>
        <v>200000</v>
      </c>
      <c r="G11" s="30">
        <f>'Додаток 1'!J14</f>
        <v>0</v>
      </c>
      <c r="H11" s="30">
        <f>'Додаток 1'!K14</f>
        <v>0</v>
      </c>
      <c r="I11" s="30"/>
      <c r="J11" s="30"/>
      <c r="K11" s="32"/>
      <c r="L11" s="32"/>
    </row>
    <row r="12" spans="1:12" s="33" customFormat="1" ht="70.5" customHeight="1" x14ac:dyDescent="0.3">
      <c r="A12" s="35" t="s">
        <v>78</v>
      </c>
      <c r="B12" s="116" t="s">
        <v>113</v>
      </c>
      <c r="C12" s="116"/>
      <c r="D12" s="30" t="s">
        <v>35</v>
      </c>
      <c r="E12" s="36"/>
      <c r="F12" s="30">
        <f>'Додаток 1'!I15</f>
        <v>800000</v>
      </c>
      <c r="G12" s="30">
        <f>'Додаток 1'!J15</f>
        <v>0</v>
      </c>
      <c r="H12" s="30">
        <f>'Додаток 1'!K15</f>
        <v>0</v>
      </c>
      <c r="I12" s="30"/>
      <c r="J12" s="30"/>
      <c r="K12" s="32"/>
      <c r="L12" s="32"/>
    </row>
    <row r="13" spans="1:12" s="33" customFormat="1" ht="49.5" customHeight="1" x14ac:dyDescent="0.3">
      <c r="A13" s="35" t="s">
        <v>79</v>
      </c>
      <c r="B13" s="113" t="s">
        <v>158</v>
      </c>
      <c r="C13" s="113"/>
      <c r="D13" s="30" t="s">
        <v>40</v>
      </c>
      <c r="E13" s="47">
        <f>E14+E15</f>
        <v>25727</v>
      </c>
      <c r="F13" s="30"/>
      <c r="G13" s="30"/>
      <c r="H13" s="30"/>
      <c r="I13" s="30"/>
      <c r="J13" s="30"/>
      <c r="K13" s="32"/>
      <c r="L13" s="32"/>
    </row>
    <row r="14" spans="1:12" s="33" customFormat="1" ht="23.25" customHeight="1" x14ac:dyDescent="0.3">
      <c r="A14" s="35"/>
      <c r="B14" s="113" t="s">
        <v>159</v>
      </c>
      <c r="C14" s="113"/>
      <c r="D14" s="30" t="s">
        <v>40</v>
      </c>
      <c r="E14" s="47">
        <v>14727</v>
      </c>
      <c r="F14" s="30"/>
      <c r="G14" s="30"/>
      <c r="H14" s="30"/>
      <c r="I14" s="30"/>
      <c r="J14" s="30"/>
      <c r="K14" s="32"/>
      <c r="L14" s="32"/>
    </row>
    <row r="15" spans="1:12" ht="23.25" customHeight="1" x14ac:dyDescent="0.3">
      <c r="A15" s="37"/>
      <c r="B15" s="113" t="s">
        <v>160</v>
      </c>
      <c r="C15" s="113"/>
      <c r="D15" s="30" t="s">
        <v>40</v>
      </c>
      <c r="E15" s="48">
        <v>11000</v>
      </c>
      <c r="F15" s="38"/>
      <c r="G15" s="38"/>
      <c r="H15" s="38"/>
      <c r="I15" s="38"/>
      <c r="J15" s="38"/>
      <c r="K15" s="38"/>
      <c r="L15" s="38"/>
    </row>
    <row r="16" spans="1:12" ht="23.25" customHeight="1" x14ac:dyDescent="0.3">
      <c r="A16" s="37"/>
      <c r="B16" s="121" t="s">
        <v>41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3"/>
    </row>
    <row r="17" spans="1:12" ht="27.75" customHeight="1" x14ac:dyDescent="0.3">
      <c r="A17" s="39" t="s">
        <v>76</v>
      </c>
      <c r="B17" s="124" t="s">
        <v>149</v>
      </c>
      <c r="C17" s="124"/>
      <c r="D17" s="25" t="s">
        <v>152</v>
      </c>
      <c r="E17" s="26"/>
      <c r="F17" s="25">
        <v>288230</v>
      </c>
      <c r="G17" s="25">
        <v>288230</v>
      </c>
      <c r="H17" s="25">
        <v>288230</v>
      </c>
      <c r="I17" s="25"/>
      <c r="J17" s="25"/>
      <c r="K17" s="28"/>
      <c r="L17" s="28"/>
    </row>
    <row r="18" spans="1:12" s="33" customFormat="1" ht="46.5" customHeight="1" x14ac:dyDescent="0.3">
      <c r="A18" s="35" t="s">
        <v>77</v>
      </c>
      <c r="B18" s="116" t="s">
        <v>148</v>
      </c>
      <c r="C18" s="116"/>
      <c r="D18" s="30" t="s">
        <v>151</v>
      </c>
      <c r="E18" s="46"/>
      <c r="F18" s="30">
        <v>68.099999999999994</v>
      </c>
      <c r="G18" s="30">
        <v>68.099999999999994</v>
      </c>
      <c r="H18" s="30">
        <v>68.099999999999994</v>
      </c>
      <c r="I18" s="30"/>
      <c r="J18" s="30"/>
      <c r="K18" s="32"/>
      <c r="L18" s="32"/>
    </row>
    <row r="19" spans="1:12" s="33" customFormat="1" ht="53.25" customHeight="1" x14ac:dyDescent="0.3">
      <c r="A19" s="34" t="s">
        <v>78</v>
      </c>
      <c r="B19" s="116" t="s">
        <v>156</v>
      </c>
      <c r="C19" s="116"/>
      <c r="D19" s="30" t="s">
        <v>151</v>
      </c>
      <c r="E19" s="46"/>
      <c r="F19" s="30">
        <v>84.3</v>
      </c>
      <c r="G19" s="30">
        <v>84.3</v>
      </c>
      <c r="H19" s="30">
        <v>84.3</v>
      </c>
      <c r="I19" s="30"/>
      <c r="J19" s="30"/>
      <c r="K19" s="32"/>
      <c r="L19" s="32"/>
    </row>
    <row r="20" spans="1:12" s="33" customFormat="1" ht="49.5" customHeight="1" x14ac:dyDescent="0.3">
      <c r="A20" s="35" t="s">
        <v>79</v>
      </c>
      <c r="B20" s="113" t="s">
        <v>158</v>
      </c>
      <c r="C20" s="113"/>
      <c r="D20" s="30" t="s">
        <v>40</v>
      </c>
      <c r="E20" s="47">
        <f>E21+E22</f>
        <v>25727</v>
      </c>
      <c r="F20" s="30"/>
      <c r="G20" s="30"/>
      <c r="H20" s="30"/>
      <c r="I20" s="30"/>
      <c r="J20" s="30"/>
      <c r="K20" s="32"/>
      <c r="L20" s="32"/>
    </row>
    <row r="21" spans="1:12" s="33" customFormat="1" ht="23.25" customHeight="1" x14ac:dyDescent="0.3">
      <c r="A21" s="35"/>
      <c r="B21" s="113" t="s">
        <v>159</v>
      </c>
      <c r="C21" s="113"/>
      <c r="D21" s="30" t="s">
        <v>40</v>
      </c>
      <c r="E21" s="47">
        <v>14727</v>
      </c>
      <c r="F21" s="30"/>
      <c r="G21" s="30"/>
      <c r="H21" s="30"/>
      <c r="I21" s="30"/>
      <c r="J21" s="30"/>
      <c r="K21" s="32"/>
      <c r="L21" s="32"/>
    </row>
    <row r="22" spans="1:12" ht="23.25" customHeight="1" x14ac:dyDescent="0.3">
      <c r="A22" s="37"/>
      <c r="B22" s="113" t="s">
        <v>160</v>
      </c>
      <c r="C22" s="113"/>
      <c r="D22" s="30" t="s">
        <v>40</v>
      </c>
      <c r="E22" s="48">
        <v>11000</v>
      </c>
      <c r="F22" s="38"/>
      <c r="G22" s="38"/>
      <c r="H22" s="38"/>
      <c r="I22" s="38"/>
      <c r="J22" s="38"/>
      <c r="K22" s="38"/>
      <c r="L22" s="38"/>
    </row>
    <row r="23" spans="1:12" s="33" customFormat="1" ht="20.25" customHeight="1" x14ac:dyDescent="0.3">
      <c r="A23" s="34"/>
      <c r="B23" s="142" t="s">
        <v>49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</row>
    <row r="24" spans="1:12" s="33" customFormat="1" ht="40.5" customHeight="1" x14ac:dyDescent="0.3">
      <c r="A24" s="34" t="s">
        <v>76</v>
      </c>
      <c r="B24" s="116" t="s">
        <v>150</v>
      </c>
      <c r="C24" s="116"/>
      <c r="D24" s="30" t="s">
        <v>35</v>
      </c>
      <c r="E24" s="30"/>
      <c r="F24" s="30">
        <f t="shared" ref="F24:H26" si="0">ROUND(F10/F17,2)</f>
        <v>87.91</v>
      </c>
      <c r="G24" s="30">
        <f t="shared" si="0"/>
        <v>0</v>
      </c>
      <c r="H24" s="30">
        <f t="shared" si="0"/>
        <v>0</v>
      </c>
      <c r="I24" s="30"/>
      <c r="J24" s="30"/>
      <c r="K24" s="32"/>
      <c r="L24" s="32"/>
    </row>
    <row r="25" spans="1:12" s="33" customFormat="1" ht="40.5" customHeight="1" x14ac:dyDescent="0.3">
      <c r="A25" s="35" t="s">
        <v>77</v>
      </c>
      <c r="B25" s="116" t="s">
        <v>147</v>
      </c>
      <c r="C25" s="116"/>
      <c r="D25" s="30" t="s">
        <v>35</v>
      </c>
      <c r="E25" s="30"/>
      <c r="F25" s="30">
        <f t="shared" si="0"/>
        <v>2936.86</v>
      </c>
      <c r="G25" s="30">
        <f t="shared" si="0"/>
        <v>0</v>
      </c>
      <c r="H25" s="30">
        <f t="shared" si="0"/>
        <v>0</v>
      </c>
      <c r="I25" s="40"/>
      <c r="J25" s="40"/>
      <c r="K25" s="32"/>
      <c r="L25" s="32"/>
    </row>
    <row r="26" spans="1:12" s="33" customFormat="1" ht="66.75" customHeight="1" x14ac:dyDescent="0.3">
      <c r="A26" s="34" t="s">
        <v>78</v>
      </c>
      <c r="B26" s="116" t="s">
        <v>146</v>
      </c>
      <c r="C26" s="116"/>
      <c r="D26" s="30" t="s">
        <v>35</v>
      </c>
      <c r="E26" s="30"/>
      <c r="F26" s="30">
        <f t="shared" si="0"/>
        <v>9489.92</v>
      </c>
      <c r="G26" s="30">
        <f t="shared" si="0"/>
        <v>0</v>
      </c>
      <c r="H26" s="30">
        <f t="shared" si="0"/>
        <v>0</v>
      </c>
      <c r="I26" s="30"/>
      <c r="J26" s="30"/>
      <c r="K26" s="32"/>
      <c r="L26" s="32"/>
    </row>
    <row r="27" spans="1:12" s="33" customFormat="1" ht="25.5" customHeight="1" x14ac:dyDescent="0.3">
      <c r="A27" s="34"/>
      <c r="B27" s="142" t="s">
        <v>52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</row>
    <row r="28" spans="1:12" s="33" customFormat="1" ht="41.25" customHeight="1" x14ac:dyDescent="0.3">
      <c r="A28" s="34" t="s">
        <v>76</v>
      </c>
      <c r="B28" s="116" t="s">
        <v>153</v>
      </c>
      <c r="C28" s="116"/>
      <c r="D28" s="30" t="s">
        <v>53</v>
      </c>
      <c r="E28" s="46"/>
      <c r="F28" s="30">
        <v>100</v>
      </c>
      <c r="G28" s="30">
        <v>100</v>
      </c>
      <c r="H28" s="30">
        <v>100</v>
      </c>
      <c r="I28" s="30"/>
      <c r="J28" s="32"/>
      <c r="K28" s="32"/>
      <c r="L28" s="32"/>
    </row>
    <row r="29" spans="1:12" s="33" customFormat="1" ht="41.25" customHeight="1" x14ac:dyDescent="0.3">
      <c r="A29" s="35" t="s">
        <v>77</v>
      </c>
      <c r="B29" s="116" t="s">
        <v>154</v>
      </c>
      <c r="C29" s="116"/>
      <c r="D29" s="30" t="s">
        <v>53</v>
      </c>
      <c r="E29" s="46"/>
      <c r="F29" s="30">
        <v>100</v>
      </c>
      <c r="G29" s="30">
        <v>100</v>
      </c>
      <c r="H29" s="30">
        <v>100</v>
      </c>
      <c r="I29" s="30"/>
      <c r="J29" s="32"/>
      <c r="K29" s="32"/>
      <c r="L29" s="32"/>
    </row>
    <row r="30" spans="1:12" s="33" customFormat="1" ht="43.5" customHeight="1" x14ac:dyDescent="0.3">
      <c r="A30" s="34" t="s">
        <v>78</v>
      </c>
      <c r="B30" s="144" t="s">
        <v>155</v>
      </c>
      <c r="C30" s="144"/>
      <c r="D30" s="30" t="s">
        <v>53</v>
      </c>
      <c r="E30" s="46"/>
      <c r="F30" s="30">
        <v>100</v>
      </c>
      <c r="G30" s="30">
        <v>100</v>
      </c>
      <c r="H30" s="30">
        <v>100</v>
      </c>
      <c r="I30" s="30"/>
      <c r="J30" s="32"/>
      <c r="K30" s="32"/>
      <c r="L30" s="32"/>
    </row>
    <row r="31" spans="1:12" s="33" customFormat="1" ht="49.5" customHeight="1" x14ac:dyDescent="0.3">
      <c r="A31" s="35" t="s">
        <v>79</v>
      </c>
      <c r="B31" s="113" t="s">
        <v>161</v>
      </c>
      <c r="C31" s="113"/>
      <c r="D31" s="30" t="s">
        <v>40</v>
      </c>
      <c r="E31" s="47">
        <f>E32+E33</f>
        <v>25727</v>
      </c>
      <c r="F31" s="30"/>
      <c r="G31" s="30"/>
      <c r="H31" s="30"/>
      <c r="I31" s="30"/>
      <c r="J31" s="30"/>
      <c r="K31" s="32"/>
      <c r="L31" s="32"/>
    </row>
    <row r="32" spans="1:12" s="33" customFormat="1" ht="23.25" customHeight="1" x14ac:dyDescent="0.3">
      <c r="A32" s="35"/>
      <c r="B32" s="113" t="s">
        <v>159</v>
      </c>
      <c r="C32" s="113"/>
      <c r="D32" s="30" t="s">
        <v>40</v>
      </c>
      <c r="E32" s="47">
        <v>14727</v>
      </c>
      <c r="F32" s="30"/>
      <c r="G32" s="30"/>
      <c r="H32" s="30"/>
      <c r="I32" s="30"/>
      <c r="J32" s="30"/>
      <c r="K32" s="32"/>
      <c r="L32" s="32"/>
    </row>
    <row r="33" spans="1:12" ht="23.25" customHeight="1" x14ac:dyDescent="0.3">
      <c r="A33" s="37"/>
      <c r="B33" s="113" t="s">
        <v>160</v>
      </c>
      <c r="C33" s="113"/>
      <c r="D33" s="30" t="s">
        <v>40</v>
      </c>
      <c r="E33" s="48">
        <v>11000</v>
      </c>
      <c r="F33" s="38"/>
      <c r="G33" s="38"/>
      <c r="H33" s="38"/>
      <c r="I33" s="38"/>
      <c r="J33" s="38"/>
      <c r="K33" s="38"/>
      <c r="L33" s="38"/>
    </row>
    <row r="34" spans="1:12" s="33" customFormat="1" ht="46.2" customHeight="1" x14ac:dyDescent="0.35">
      <c r="A34" s="34"/>
      <c r="B34" s="143" t="s">
        <v>142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1:12" s="33" customFormat="1" ht="17.25" customHeight="1" x14ac:dyDescent="0.3">
      <c r="A35" s="34"/>
      <c r="B35" s="142" t="s">
        <v>34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</row>
    <row r="36" spans="1:12" ht="72.75" customHeight="1" x14ac:dyDescent="0.3">
      <c r="A36" s="37">
        <v>2</v>
      </c>
      <c r="B36" s="115" t="s">
        <v>104</v>
      </c>
      <c r="C36" s="115"/>
      <c r="D36" s="25" t="s">
        <v>35</v>
      </c>
      <c r="E36" s="44"/>
      <c r="F36" s="25"/>
      <c r="G36" s="25"/>
      <c r="H36" s="25"/>
      <c r="I36" s="25"/>
      <c r="J36" s="25"/>
      <c r="K36" s="28"/>
      <c r="L36" s="28"/>
    </row>
    <row r="37" spans="1:12" ht="41.25" customHeight="1" x14ac:dyDescent="0.3">
      <c r="A37" s="37" t="s">
        <v>80</v>
      </c>
      <c r="B37" s="115" t="s">
        <v>105</v>
      </c>
      <c r="C37" s="115"/>
      <c r="D37" s="25" t="s">
        <v>35</v>
      </c>
      <c r="E37" s="44"/>
      <c r="F37" s="25"/>
      <c r="G37" s="30"/>
      <c r="H37" s="30"/>
      <c r="I37" s="30"/>
      <c r="J37" s="30"/>
      <c r="K37" s="28"/>
      <c r="L37" s="28"/>
    </row>
    <row r="38" spans="1:12" ht="29.25" customHeight="1" x14ac:dyDescent="0.3">
      <c r="A38" s="39" t="s">
        <v>106</v>
      </c>
      <c r="B38" s="115" t="s">
        <v>38</v>
      </c>
      <c r="C38" s="115"/>
      <c r="D38" s="25" t="s">
        <v>37</v>
      </c>
      <c r="E38" s="44"/>
      <c r="F38" s="30"/>
      <c r="G38" s="30"/>
      <c r="H38" s="30"/>
      <c r="I38" s="30"/>
      <c r="J38" s="25"/>
      <c r="K38" s="28"/>
      <c r="L38" s="28"/>
    </row>
    <row r="39" spans="1:12" ht="27.75" customHeight="1" x14ac:dyDescent="0.3">
      <c r="A39" s="39" t="s">
        <v>107</v>
      </c>
      <c r="B39" s="115" t="s">
        <v>39</v>
      </c>
      <c r="C39" s="115"/>
      <c r="D39" s="25" t="s">
        <v>37</v>
      </c>
      <c r="E39" s="44"/>
      <c r="F39" s="30"/>
      <c r="G39" s="30"/>
      <c r="H39" s="30"/>
      <c r="I39" s="30"/>
      <c r="J39" s="25"/>
      <c r="K39" s="28"/>
      <c r="L39" s="28"/>
    </row>
    <row r="40" spans="1:12" ht="25.5" customHeight="1" x14ac:dyDescent="0.3">
      <c r="A40" s="37" t="s">
        <v>81</v>
      </c>
      <c r="B40" s="115" t="s">
        <v>109</v>
      </c>
      <c r="C40" s="115"/>
      <c r="D40" s="25" t="s">
        <v>35</v>
      </c>
      <c r="E40" s="44"/>
      <c r="F40" s="30"/>
      <c r="G40" s="30"/>
      <c r="H40" s="30"/>
      <c r="I40" s="30"/>
      <c r="J40" s="25"/>
      <c r="K40" s="28"/>
      <c r="L40" s="28"/>
    </row>
    <row r="41" spans="1:12" ht="25.5" customHeight="1" x14ac:dyDescent="0.3">
      <c r="A41" s="37" t="s">
        <v>108</v>
      </c>
      <c r="B41" s="115" t="s">
        <v>110</v>
      </c>
      <c r="C41" s="115"/>
      <c r="D41" s="25" t="s">
        <v>35</v>
      </c>
      <c r="E41" s="44"/>
      <c r="F41" s="30"/>
      <c r="G41" s="30"/>
      <c r="H41" s="30"/>
      <c r="I41" s="30"/>
      <c r="J41" s="25"/>
      <c r="K41" s="28"/>
      <c r="L41" s="28"/>
    </row>
    <row r="42" spans="1:12" s="33" customFormat="1" ht="49.5" customHeight="1" x14ac:dyDescent="0.3">
      <c r="A42" s="35" t="s">
        <v>162</v>
      </c>
      <c r="B42" s="113" t="s">
        <v>163</v>
      </c>
      <c r="C42" s="113"/>
      <c r="D42" s="30" t="s">
        <v>40</v>
      </c>
      <c r="E42" s="47">
        <f>E43+E44</f>
        <v>25727</v>
      </c>
      <c r="F42" s="30"/>
      <c r="G42" s="30"/>
      <c r="H42" s="30"/>
      <c r="I42" s="30"/>
      <c r="J42" s="30"/>
      <c r="K42" s="32"/>
      <c r="L42" s="32"/>
    </row>
    <row r="43" spans="1:12" s="33" customFormat="1" ht="23.25" customHeight="1" x14ac:dyDescent="0.3">
      <c r="A43" s="35"/>
      <c r="B43" s="113" t="s">
        <v>159</v>
      </c>
      <c r="C43" s="113"/>
      <c r="D43" s="30" t="s">
        <v>40</v>
      </c>
      <c r="E43" s="47">
        <v>14727</v>
      </c>
      <c r="F43" s="30"/>
      <c r="G43" s="30"/>
      <c r="H43" s="30"/>
      <c r="I43" s="30"/>
      <c r="J43" s="30"/>
      <c r="K43" s="32"/>
      <c r="L43" s="32"/>
    </row>
    <row r="44" spans="1:12" ht="23.25" customHeight="1" x14ac:dyDescent="0.3">
      <c r="A44" s="37"/>
      <c r="B44" s="113" t="s">
        <v>160</v>
      </c>
      <c r="C44" s="113"/>
      <c r="D44" s="30" t="s">
        <v>40</v>
      </c>
      <c r="E44" s="48">
        <v>11000</v>
      </c>
      <c r="F44" s="38"/>
      <c r="G44" s="38"/>
      <c r="H44" s="38"/>
      <c r="I44" s="38"/>
      <c r="J44" s="38"/>
      <c r="K44" s="38"/>
      <c r="L44" s="38"/>
    </row>
    <row r="45" spans="1:12" x14ac:dyDescent="0.3">
      <c r="A45" s="37"/>
      <c r="B45" s="125" t="s">
        <v>41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 ht="48" customHeight="1" x14ac:dyDescent="0.3">
      <c r="A46" s="39" t="s">
        <v>106</v>
      </c>
      <c r="B46" s="115" t="s">
        <v>44</v>
      </c>
      <c r="C46" s="115"/>
      <c r="D46" s="25" t="s">
        <v>45</v>
      </c>
      <c r="E46" s="26"/>
      <c r="F46" s="25"/>
      <c r="G46" s="25"/>
      <c r="H46" s="25"/>
      <c r="I46" s="25"/>
      <c r="J46" s="28"/>
      <c r="K46" s="28"/>
      <c r="L46" s="28"/>
    </row>
    <row r="47" spans="1:12" ht="45" customHeight="1" x14ac:dyDescent="0.3">
      <c r="A47" s="39" t="s">
        <v>107</v>
      </c>
      <c r="B47" s="115" t="s">
        <v>46</v>
      </c>
      <c r="C47" s="115"/>
      <c r="D47" s="25" t="s">
        <v>47</v>
      </c>
      <c r="E47" s="26"/>
      <c r="F47" s="25"/>
      <c r="G47" s="25"/>
      <c r="H47" s="25"/>
      <c r="I47" s="25"/>
      <c r="J47" s="28"/>
      <c r="K47" s="28"/>
      <c r="L47" s="28"/>
    </row>
    <row r="48" spans="1:12" ht="45" customHeight="1" x14ac:dyDescent="0.3">
      <c r="A48" s="39" t="s">
        <v>81</v>
      </c>
      <c r="B48" s="126" t="s">
        <v>114</v>
      </c>
      <c r="C48" s="126"/>
      <c r="D48" s="25" t="s">
        <v>47</v>
      </c>
      <c r="E48" s="26"/>
      <c r="F48" s="25"/>
      <c r="G48" s="25"/>
      <c r="H48" s="25"/>
      <c r="I48" s="25"/>
      <c r="J48" s="28"/>
      <c r="K48" s="28"/>
      <c r="L48" s="28"/>
    </row>
    <row r="49" spans="1:12" ht="45" customHeight="1" x14ac:dyDescent="0.3">
      <c r="A49" s="39" t="s">
        <v>108</v>
      </c>
      <c r="B49" s="126" t="s">
        <v>115</v>
      </c>
      <c r="C49" s="126"/>
      <c r="D49" s="25" t="s">
        <v>47</v>
      </c>
      <c r="E49" s="26"/>
      <c r="F49" s="25"/>
      <c r="G49" s="25"/>
      <c r="H49" s="25"/>
      <c r="I49" s="25"/>
      <c r="J49" s="28"/>
      <c r="K49" s="28"/>
      <c r="L49" s="28"/>
    </row>
    <row r="50" spans="1:12" s="33" customFormat="1" ht="49.5" customHeight="1" x14ac:dyDescent="0.3">
      <c r="A50" s="35" t="s">
        <v>162</v>
      </c>
      <c r="B50" s="113" t="s">
        <v>163</v>
      </c>
      <c r="C50" s="113"/>
      <c r="D50" s="30" t="s">
        <v>40</v>
      </c>
      <c r="E50" s="47">
        <f>E51+E52</f>
        <v>25727</v>
      </c>
      <c r="F50" s="30"/>
      <c r="G50" s="30"/>
      <c r="H50" s="30"/>
      <c r="I50" s="30"/>
      <c r="J50" s="30"/>
      <c r="K50" s="32"/>
      <c r="L50" s="32"/>
    </row>
    <row r="51" spans="1:12" s="33" customFormat="1" ht="23.25" customHeight="1" x14ac:dyDescent="0.3">
      <c r="A51" s="35"/>
      <c r="B51" s="113" t="s">
        <v>159</v>
      </c>
      <c r="C51" s="113"/>
      <c r="D51" s="30" t="s">
        <v>40</v>
      </c>
      <c r="E51" s="47">
        <v>14727</v>
      </c>
      <c r="F51" s="30"/>
      <c r="G51" s="30"/>
      <c r="H51" s="30"/>
      <c r="I51" s="30"/>
      <c r="J51" s="30"/>
      <c r="K51" s="32"/>
      <c r="L51" s="32"/>
    </row>
    <row r="52" spans="1:12" ht="23.25" customHeight="1" x14ac:dyDescent="0.3">
      <c r="A52" s="37"/>
      <c r="B52" s="113" t="s">
        <v>160</v>
      </c>
      <c r="C52" s="113"/>
      <c r="D52" s="30" t="s">
        <v>40</v>
      </c>
      <c r="E52" s="48">
        <v>11000</v>
      </c>
      <c r="F52" s="38"/>
      <c r="G52" s="38"/>
      <c r="H52" s="38"/>
      <c r="I52" s="38"/>
      <c r="J52" s="38"/>
      <c r="K52" s="38"/>
      <c r="L52" s="38"/>
    </row>
    <row r="53" spans="1:12" ht="24" customHeight="1" x14ac:dyDescent="0.3">
      <c r="A53" s="39"/>
      <c r="B53" s="125" t="s">
        <v>49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</row>
    <row r="54" spans="1:12" ht="95.25" customHeight="1" x14ac:dyDescent="0.3">
      <c r="A54" s="39" t="s">
        <v>106</v>
      </c>
      <c r="B54" s="115" t="s">
        <v>51</v>
      </c>
      <c r="C54" s="115"/>
      <c r="D54" s="25" t="s">
        <v>37</v>
      </c>
      <c r="E54" s="25"/>
      <c r="F54" s="25"/>
      <c r="G54" s="41"/>
      <c r="H54" s="41"/>
      <c r="I54" s="41"/>
      <c r="J54" s="42"/>
      <c r="K54" s="28"/>
      <c r="L54" s="28"/>
    </row>
    <row r="55" spans="1:12" ht="95.25" customHeight="1" x14ac:dyDescent="0.3">
      <c r="A55" s="39" t="s">
        <v>107</v>
      </c>
      <c r="B55" s="115" t="s">
        <v>86</v>
      </c>
      <c r="C55" s="115"/>
      <c r="D55" s="25" t="s">
        <v>37</v>
      </c>
      <c r="E55" s="25"/>
      <c r="F55" s="25"/>
      <c r="G55" s="41"/>
      <c r="H55" s="41"/>
      <c r="I55" s="41"/>
      <c r="J55" s="42"/>
      <c r="K55" s="28"/>
      <c r="L55" s="28"/>
    </row>
    <row r="56" spans="1:12" ht="78.75" customHeight="1" x14ac:dyDescent="0.3">
      <c r="A56" s="39" t="s">
        <v>81</v>
      </c>
      <c r="B56" s="115" t="s">
        <v>119</v>
      </c>
      <c r="C56" s="115"/>
      <c r="D56" s="25" t="s">
        <v>37</v>
      </c>
      <c r="E56" s="25"/>
      <c r="F56" s="25"/>
      <c r="G56" s="41"/>
      <c r="H56" s="41"/>
      <c r="I56" s="41"/>
      <c r="J56" s="41"/>
      <c r="K56" s="28"/>
      <c r="L56" s="28"/>
    </row>
    <row r="57" spans="1:12" ht="88.5" customHeight="1" x14ac:dyDescent="0.3">
      <c r="A57" s="39" t="s">
        <v>108</v>
      </c>
      <c r="B57" s="115" t="s">
        <v>118</v>
      </c>
      <c r="C57" s="115"/>
      <c r="D57" s="25" t="s">
        <v>37</v>
      </c>
      <c r="E57" s="25"/>
      <c r="F57" s="25"/>
      <c r="G57" s="41"/>
      <c r="H57" s="41"/>
      <c r="I57" s="41"/>
      <c r="J57" s="42"/>
      <c r="K57" s="28"/>
      <c r="L57" s="28"/>
    </row>
    <row r="58" spans="1:12" ht="26.25" customHeight="1" x14ac:dyDescent="0.3">
      <c r="A58" s="39"/>
      <c r="B58" s="125" t="s">
        <v>52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/>
    </row>
    <row r="59" spans="1:12" ht="87.75" customHeight="1" x14ac:dyDescent="0.3">
      <c r="A59" s="37" t="s">
        <v>80</v>
      </c>
      <c r="B59" s="115" t="s">
        <v>55</v>
      </c>
      <c r="C59" s="115"/>
      <c r="D59" s="25" t="s">
        <v>53</v>
      </c>
      <c r="E59" s="26"/>
      <c r="F59" s="25"/>
      <c r="G59" s="25"/>
      <c r="H59" s="25"/>
      <c r="I59" s="25"/>
      <c r="J59" s="28"/>
      <c r="K59" s="28"/>
      <c r="L59" s="28"/>
    </row>
    <row r="60" spans="1:12" ht="84" customHeight="1" x14ac:dyDescent="0.3">
      <c r="A60" s="37" t="s">
        <v>81</v>
      </c>
      <c r="B60" s="115" t="s">
        <v>126</v>
      </c>
      <c r="C60" s="115"/>
      <c r="D60" s="25" t="s">
        <v>53</v>
      </c>
      <c r="E60" s="26"/>
      <c r="F60" s="25"/>
      <c r="G60" s="25"/>
      <c r="H60" s="25"/>
      <c r="I60" s="25"/>
      <c r="J60" s="28"/>
      <c r="K60" s="28"/>
      <c r="L60" s="28"/>
    </row>
    <row r="61" spans="1:12" ht="82.5" customHeight="1" x14ac:dyDescent="0.3">
      <c r="A61" s="37" t="s">
        <v>108</v>
      </c>
      <c r="B61" s="115" t="s">
        <v>127</v>
      </c>
      <c r="C61" s="115"/>
      <c r="D61" s="25" t="s">
        <v>53</v>
      </c>
      <c r="E61" s="26"/>
      <c r="F61" s="25"/>
      <c r="G61" s="25"/>
      <c r="H61" s="25"/>
      <c r="I61" s="25"/>
      <c r="J61" s="28"/>
      <c r="K61" s="28"/>
      <c r="L61" s="28"/>
    </row>
    <row r="62" spans="1:12" s="33" customFormat="1" ht="49.5" customHeight="1" x14ac:dyDescent="0.3">
      <c r="A62" s="35" t="s">
        <v>162</v>
      </c>
      <c r="B62" s="113" t="s">
        <v>164</v>
      </c>
      <c r="C62" s="113"/>
      <c r="D62" s="30" t="s">
        <v>40</v>
      </c>
      <c r="E62" s="47">
        <f>E63+E64</f>
        <v>25727</v>
      </c>
      <c r="F62" s="30"/>
      <c r="G62" s="30"/>
      <c r="H62" s="30"/>
      <c r="I62" s="30"/>
      <c r="J62" s="30"/>
      <c r="K62" s="32"/>
      <c r="L62" s="32"/>
    </row>
    <row r="63" spans="1:12" s="33" customFormat="1" ht="23.25" customHeight="1" x14ac:dyDescent="0.3">
      <c r="A63" s="35"/>
      <c r="B63" s="113" t="s">
        <v>159</v>
      </c>
      <c r="C63" s="113"/>
      <c r="D63" s="30" t="s">
        <v>40</v>
      </c>
      <c r="E63" s="47">
        <v>14727</v>
      </c>
      <c r="F63" s="30"/>
      <c r="G63" s="30"/>
      <c r="H63" s="30"/>
      <c r="I63" s="30"/>
      <c r="J63" s="30"/>
      <c r="K63" s="32"/>
      <c r="L63" s="32"/>
    </row>
    <row r="64" spans="1:12" ht="23.25" customHeight="1" x14ac:dyDescent="0.3">
      <c r="A64" s="37"/>
      <c r="B64" s="113" t="s">
        <v>160</v>
      </c>
      <c r="C64" s="113"/>
      <c r="D64" s="30" t="s">
        <v>40</v>
      </c>
      <c r="E64" s="48">
        <v>11000</v>
      </c>
      <c r="F64" s="38"/>
      <c r="G64" s="38"/>
      <c r="H64" s="38"/>
      <c r="I64" s="38"/>
      <c r="J64" s="38"/>
      <c r="K64" s="38"/>
      <c r="L64" s="38"/>
    </row>
    <row r="65" spans="1:12" ht="30.75" customHeight="1" x14ac:dyDescent="0.3">
      <c r="A65" s="27"/>
      <c r="B65" s="117" t="s">
        <v>143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</row>
    <row r="66" spans="1:12" ht="24" customHeight="1" x14ac:dyDescent="0.3">
      <c r="A66" s="39"/>
      <c r="B66" s="125" t="s">
        <v>34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</row>
    <row r="67" spans="1:12" ht="62.25" customHeight="1" x14ac:dyDescent="0.3">
      <c r="A67" s="27">
        <v>3</v>
      </c>
      <c r="B67" s="115" t="s">
        <v>122</v>
      </c>
      <c r="C67" s="115"/>
      <c r="D67" s="43" t="s">
        <v>35</v>
      </c>
      <c r="E67" s="44"/>
      <c r="F67" s="43">
        <f>'Додаток 1'!I23</f>
        <v>150000</v>
      </c>
      <c r="G67" s="43"/>
      <c r="H67" s="43"/>
      <c r="I67" s="43"/>
      <c r="J67" s="43"/>
      <c r="K67" s="28"/>
      <c r="L67" s="28"/>
    </row>
    <row r="68" spans="1:12" s="33" customFormat="1" ht="72.75" customHeight="1" x14ac:dyDescent="0.3">
      <c r="A68" s="35" t="s">
        <v>166</v>
      </c>
      <c r="B68" s="113" t="s">
        <v>165</v>
      </c>
      <c r="C68" s="113"/>
      <c r="D68" s="30" t="s">
        <v>40</v>
      </c>
      <c r="E68" s="47">
        <f>E69+E70</f>
        <v>25727</v>
      </c>
      <c r="F68" s="30"/>
      <c r="G68" s="30"/>
      <c r="H68" s="30"/>
      <c r="I68" s="30"/>
      <c r="J68" s="30"/>
      <c r="K68" s="32"/>
      <c r="L68" s="32"/>
    </row>
    <row r="69" spans="1:12" s="33" customFormat="1" ht="23.25" customHeight="1" x14ac:dyDescent="0.3">
      <c r="A69" s="35"/>
      <c r="B69" s="113" t="s">
        <v>159</v>
      </c>
      <c r="C69" s="113"/>
      <c r="D69" s="30" t="s">
        <v>40</v>
      </c>
      <c r="E69" s="47">
        <v>14727</v>
      </c>
      <c r="F69" s="30"/>
      <c r="G69" s="30"/>
      <c r="H69" s="30"/>
      <c r="I69" s="30"/>
      <c r="J69" s="30"/>
      <c r="K69" s="32"/>
      <c r="L69" s="32"/>
    </row>
    <row r="70" spans="1:12" ht="23.25" customHeight="1" x14ac:dyDescent="0.3">
      <c r="A70" s="37"/>
      <c r="B70" s="113" t="s">
        <v>160</v>
      </c>
      <c r="C70" s="113"/>
      <c r="D70" s="30" t="s">
        <v>40</v>
      </c>
      <c r="E70" s="48">
        <v>11000</v>
      </c>
      <c r="F70" s="38"/>
      <c r="G70" s="38"/>
      <c r="H70" s="38"/>
      <c r="I70" s="38"/>
      <c r="J70" s="38"/>
      <c r="K70" s="38"/>
      <c r="L70" s="38"/>
    </row>
    <row r="71" spans="1:12" x14ac:dyDescent="0.3">
      <c r="A71" s="37"/>
      <c r="B71" s="114" t="s">
        <v>41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</row>
    <row r="72" spans="1:12" ht="26.25" customHeight="1" x14ac:dyDescent="0.3">
      <c r="A72" s="37">
        <v>3</v>
      </c>
      <c r="B72" s="115" t="s">
        <v>123</v>
      </c>
      <c r="C72" s="115"/>
      <c r="D72" s="25" t="s">
        <v>48</v>
      </c>
      <c r="E72" s="26"/>
      <c r="F72" s="25">
        <v>15</v>
      </c>
      <c r="G72" s="25"/>
      <c r="H72" s="25"/>
      <c r="I72" s="25"/>
      <c r="J72" s="28"/>
      <c r="K72" s="28"/>
      <c r="L72" s="28"/>
    </row>
    <row r="73" spans="1:12" s="33" customFormat="1" ht="72.75" customHeight="1" x14ac:dyDescent="0.3">
      <c r="A73" s="35" t="s">
        <v>166</v>
      </c>
      <c r="B73" s="113" t="s">
        <v>165</v>
      </c>
      <c r="C73" s="113"/>
      <c r="D73" s="30" t="s">
        <v>40</v>
      </c>
      <c r="E73" s="47">
        <f>E74+E75</f>
        <v>25727</v>
      </c>
      <c r="F73" s="30"/>
      <c r="G73" s="30"/>
      <c r="H73" s="30"/>
      <c r="I73" s="30"/>
      <c r="J73" s="30"/>
      <c r="K73" s="32"/>
      <c r="L73" s="32"/>
    </row>
    <row r="74" spans="1:12" s="33" customFormat="1" ht="23.25" customHeight="1" x14ac:dyDescent="0.3">
      <c r="A74" s="35"/>
      <c r="B74" s="113" t="s">
        <v>159</v>
      </c>
      <c r="C74" s="113"/>
      <c r="D74" s="30" t="s">
        <v>40</v>
      </c>
      <c r="E74" s="47">
        <v>14727</v>
      </c>
      <c r="F74" s="30"/>
      <c r="G74" s="30"/>
      <c r="H74" s="30"/>
      <c r="I74" s="30"/>
      <c r="J74" s="30"/>
      <c r="K74" s="32"/>
      <c r="L74" s="32"/>
    </row>
    <row r="75" spans="1:12" ht="23.25" customHeight="1" x14ac:dyDescent="0.3">
      <c r="A75" s="37"/>
      <c r="B75" s="113" t="s">
        <v>160</v>
      </c>
      <c r="C75" s="113"/>
      <c r="D75" s="30" t="s">
        <v>40</v>
      </c>
      <c r="E75" s="48">
        <v>11000</v>
      </c>
      <c r="F75" s="38"/>
      <c r="G75" s="38"/>
      <c r="H75" s="38"/>
      <c r="I75" s="38"/>
      <c r="J75" s="38"/>
      <c r="K75" s="38"/>
      <c r="L75" s="38"/>
    </row>
    <row r="76" spans="1:12" x14ac:dyDescent="0.3">
      <c r="A76" s="27"/>
      <c r="B76" s="114" t="s">
        <v>49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</row>
    <row r="77" spans="1:12" ht="29.25" customHeight="1" x14ac:dyDescent="0.3">
      <c r="A77" s="37">
        <v>3</v>
      </c>
      <c r="B77" s="126" t="s">
        <v>124</v>
      </c>
      <c r="C77" s="126"/>
      <c r="D77" s="25" t="s">
        <v>37</v>
      </c>
      <c r="E77" s="25"/>
      <c r="F77" s="25">
        <f>F67/F72</f>
        <v>10000</v>
      </c>
      <c r="G77" s="41"/>
      <c r="H77" s="41"/>
      <c r="I77" s="41"/>
      <c r="J77" s="41"/>
      <c r="K77" s="28"/>
      <c r="L77" s="28"/>
    </row>
    <row r="78" spans="1:12" x14ac:dyDescent="0.3">
      <c r="A78" s="37"/>
      <c r="B78" s="114" t="s">
        <v>52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</row>
    <row r="79" spans="1:12" ht="57" customHeight="1" x14ac:dyDescent="0.3">
      <c r="A79" s="37">
        <v>3</v>
      </c>
      <c r="B79" s="115" t="s">
        <v>125</v>
      </c>
      <c r="C79" s="115"/>
      <c r="D79" s="25" t="s">
        <v>53</v>
      </c>
      <c r="E79" s="26"/>
      <c r="F79" s="25">
        <v>100</v>
      </c>
      <c r="G79" s="25"/>
      <c r="H79" s="25"/>
      <c r="I79" s="25"/>
      <c r="J79" s="28"/>
      <c r="K79" s="28"/>
      <c r="L79" s="28"/>
    </row>
    <row r="80" spans="1:12" s="33" customFormat="1" ht="72.75" customHeight="1" x14ac:dyDescent="0.3">
      <c r="A80" s="35" t="s">
        <v>166</v>
      </c>
      <c r="B80" s="113" t="s">
        <v>167</v>
      </c>
      <c r="C80" s="113"/>
      <c r="D80" s="30" t="s">
        <v>40</v>
      </c>
      <c r="E80" s="47">
        <f>E81+E82</f>
        <v>25727</v>
      </c>
      <c r="F80" s="30"/>
      <c r="G80" s="30"/>
      <c r="H80" s="30"/>
      <c r="I80" s="30"/>
      <c r="J80" s="30"/>
      <c r="K80" s="32"/>
      <c r="L80" s="32"/>
    </row>
    <row r="81" spans="1:12" s="33" customFormat="1" ht="23.25" customHeight="1" x14ac:dyDescent="0.3">
      <c r="A81" s="35"/>
      <c r="B81" s="113" t="s">
        <v>159</v>
      </c>
      <c r="C81" s="113"/>
      <c r="D81" s="30" t="s">
        <v>40</v>
      </c>
      <c r="E81" s="47">
        <v>14727</v>
      </c>
      <c r="F81" s="30"/>
      <c r="G81" s="30"/>
      <c r="H81" s="30"/>
      <c r="I81" s="30"/>
      <c r="J81" s="30"/>
      <c r="K81" s="32"/>
      <c r="L81" s="32"/>
    </row>
    <row r="82" spans="1:12" ht="23.25" customHeight="1" x14ac:dyDescent="0.3">
      <c r="A82" s="37"/>
      <c r="B82" s="113" t="s">
        <v>160</v>
      </c>
      <c r="C82" s="113"/>
      <c r="D82" s="30" t="s">
        <v>40</v>
      </c>
      <c r="E82" s="48">
        <v>11000</v>
      </c>
      <c r="F82" s="38"/>
      <c r="G82" s="38"/>
      <c r="H82" s="38"/>
      <c r="I82" s="38"/>
      <c r="J82" s="38"/>
      <c r="K82" s="38"/>
      <c r="L82" s="38"/>
    </row>
    <row r="83" spans="1:12" ht="22.5" customHeight="1" x14ac:dyDescent="0.3">
      <c r="A83" s="37"/>
      <c r="B83" s="137" t="s">
        <v>144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</row>
    <row r="84" spans="1:12" ht="24" customHeight="1" x14ac:dyDescent="0.3">
      <c r="A84" s="39"/>
      <c r="B84" s="125" t="s">
        <v>34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5"/>
    </row>
    <row r="85" spans="1:12" ht="54.75" customHeight="1" x14ac:dyDescent="0.3">
      <c r="A85" s="37" t="s">
        <v>111</v>
      </c>
      <c r="B85" s="127" t="s">
        <v>112</v>
      </c>
      <c r="C85" s="127"/>
      <c r="D85" s="43" t="s">
        <v>37</v>
      </c>
      <c r="E85" s="44"/>
      <c r="F85" s="43">
        <f>'Додаток 1'!I25</f>
        <v>700000</v>
      </c>
      <c r="G85" s="43"/>
      <c r="H85" s="43"/>
      <c r="I85" s="43"/>
      <c r="J85" s="43"/>
      <c r="K85" s="28"/>
      <c r="L85" s="28"/>
    </row>
    <row r="86" spans="1:12" ht="54.75" customHeight="1" x14ac:dyDescent="0.3">
      <c r="A86" s="37" t="s">
        <v>93</v>
      </c>
      <c r="B86" s="128" t="s">
        <v>187</v>
      </c>
      <c r="C86" s="129"/>
      <c r="D86" s="43" t="s">
        <v>37</v>
      </c>
      <c r="E86" s="44"/>
      <c r="F86" s="43">
        <f>'Додаток 1'!I26</f>
        <v>160000</v>
      </c>
      <c r="G86" s="43"/>
      <c r="H86" s="43"/>
      <c r="I86" s="43"/>
      <c r="J86" s="43"/>
      <c r="K86" s="85"/>
      <c r="L86" s="85"/>
    </row>
    <row r="87" spans="1:12" s="33" customFormat="1" ht="72.75" customHeight="1" x14ac:dyDescent="0.3">
      <c r="A87" s="35" t="s">
        <v>186</v>
      </c>
      <c r="B87" s="113" t="s">
        <v>168</v>
      </c>
      <c r="C87" s="113"/>
      <c r="D87" s="30" t="s">
        <v>40</v>
      </c>
      <c r="E87" s="47">
        <f>E88+E89</f>
        <v>25727</v>
      </c>
      <c r="F87" s="30"/>
      <c r="G87" s="30"/>
      <c r="H87" s="30"/>
      <c r="I87" s="30"/>
      <c r="J87" s="30"/>
      <c r="K87" s="32"/>
      <c r="L87" s="32"/>
    </row>
    <row r="88" spans="1:12" s="33" customFormat="1" ht="23.25" customHeight="1" x14ac:dyDescent="0.3">
      <c r="A88" s="35"/>
      <c r="B88" s="113" t="s">
        <v>159</v>
      </c>
      <c r="C88" s="113"/>
      <c r="D88" s="30" t="s">
        <v>40</v>
      </c>
      <c r="E88" s="47">
        <v>14727</v>
      </c>
      <c r="F88" s="30"/>
      <c r="G88" s="30"/>
      <c r="H88" s="30"/>
      <c r="I88" s="30"/>
      <c r="J88" s="30"/>
      <c r="K88" s="32"/>
      <c r="L88" s="32"/>
    </row>
    <row r="89" spans="1:12" ht="23.25" customHeight="1" x14ac:dyDescent="0.3">
      <c r="A89" s="37"/>
      <c r="B89" s="113" t="s">
        <v>160</v>
      </c>
      <c r="C89" s="113"/>
      <c r="D89" s="30" t="s">
        <v>40</v>
      </c>
      <c r="E89" s="48">
        <v>11000</v>
      </c>
      <c r="F89" s="38"/>
      <c r="G89" s="38"/>
      <c r="H89" s="38"/>
      <c r="I89" s="38"/>
      <c r="J89" s="38"/>
      <c r="K89" s="38"/>
      <c r="L89" s="38"/>
    </row>
    <row r="90" spans="1:12" x14ac:dyDescent="0.3">
      <c r="A90" s="37"/>
      <c r="B90" s="114" t="s">
        <v>41</v>
      </c>
      <c r="C90" s="114"/>
      <c r="D90" s="114"/>
      <c r="E90" s="114"/>
      <c r="F90" s="114"/>
      <c r="G90" s="114"/>
      <c r="H90" s="114"/>
      <c r="I90" s="114"/>
      <c r="J90" s="114"/>
      <c r="K90" s="114"/>
      <c r="L90" s="114"/>
    </row>
    <row r="91" spans="1:12" ht="30" customHeight="1" x14ac:dyDescent="0.3">
      <c r="A91" s="37" t="s">
        <v>111</v>
      </c>
      <c r="B91" s="115" t="s">
        <v>94</v>
      </c>
      <c r="C91" s="115"/>
      <c r="D91" s="25" t="s">
        <v>48</v>
      </c>
      <c r="E91" s="26"/>
      <c r="F91" s="30">
        <v>1</v>
      </c>
      <c r="G91" s="30"/>
      <c r="H91" s="30"/>
      <c r="I91" s="30"/>
      <c r="J91" s="28"/>
      <c r="K91" s="28"/>
      <c r="L91" s="28"/>
    </row>
    <row r="92" spans="1:12" ht="30" customHeight="1" x14ac:dyDescent="0.3">
      <c r="A92" s="37" t="s">
        <v>93</v>
      </c>
      <c r="B92" s="133" t="s">
        <v>188</v>
      </c>
      <c r="C92" s="134"/>
      <c r="D92" s="25" t="s">
        <v>42</v>
      </c>
      <c r="E92" s="84"/>
      <c r="F92" s="83">
        <v>3</v>
      </c>
      <c r="G92" s="83"/>
      <c r="H92" s="83"/>
      <c r="I92" s="83"/>
      <c r="J92" s="85"/>
      <c r="K92" s="85"/>
      <c r="L92" s="85"/>
    </row>
    <row r="93" spans="1:12" s="33" customFormat="1" ht="72.75" customHeight="1" x14ac:dyDescent="0.3">
      <c r="A93" s="35" t="s">
        <v>186</v>
      </c>
      <c r="B93" s="113" t="s">
        <v>168</v>
      </c>
      <c r="C93" s="113"/>
      <c r="D93" s="30" t="s">
        <v>40</v>
      </c>
      <c r="E93" s="47">
        <f>E94+E95</f>
        <v>25727</v>
      </c>
      <c r="F93" s="30"/>
      <c r="G93" s="30"/>
      <c r="H93" s="30"/>
      <c r="I93" s="30"/>
      <c r="J93" s="30"/>
      <c r="K93" s="32"/>
      <c r="L93" s="32"/>
    </row>
    <row r="94" spans="1:12" s="33" customFormat="1" ht="23.25" customHeight="1" x14ac:dyDescent="0.3">
      <c r="A94" s="35"/>
      <c r="B94" s="113" t="s">
        <v>159</v>
      </c>
      <c r="C94" s="113"/>
      <c r="D94" s="30" t="s">
        <v>40</v>
      </c>
      <c r="E94" s="47">
        <v>14727</v>
      </c>
      <c r="F94" s="30"/>
      <c r="G94" s="30"/>
      <c r="H94" s="30"/>
      <c r="I94" s="30"/>
      <c r="J94" s="30"/>
      <c r="K94" s="32"/>
      <c r="L94" s="32"/>
    </row>
    <row r="95" spans="1:12" ht="23.25" customHeight="1" x14ac:dyDescent="0.3">
      <c r="A95" s="37"/>
      <c r="B95" s="113" t="s">
        <v>160</v>
      </c>
      <c r="C95" s="113"/>
      <c r="D95" s="30" t="s">
        <v>40</v>
      </c>
      <c r="E95" s="48">
        <v>11000</v>
      </c>
      <c r="F95" s="38"/>
      <c r="G95" s="38"/>
      <c r="H95" s="38"/>
      <c r="I95" s="38"/>
      <c r="J95" s="38"/>
      <c r="K95" s="38"/>
      <c r="L95" s="38"/>
    </row>
    <row r="96" spans="1:12" x14ac:dyDescent="0.3">
      <c r="A96" s="27"/>
      <c r="B96" s="114" t="s">
        <v>49</v>
      </c>
      <c r="C96" s="114"/>
      <c r="D96" s="114"/>
      <c r="E96" s="114"/>
      <c r="F96" s="114"/>
      <c r="G96" s="114"/>
      <c r="H96" s="114"/>
      <c r="I96" s="114"/>
      <c r="J96" s="114"/>
      <c r="K96" s="114"/>
      <c r="L96" s="114"/>
    </row>
    <row r="97" spans="1:12" ht="63" customHeight="1" x14ac:dyDescent="0.3">
      <c r="A97" s="39" t="s">
        <v>111</v>
      </c>
      <c r="B97" s="116" t="s">
        <v>120</v>
      </c>
      <c r="C97" s="116"/>
      <c r="D97" s="25" t="s">
        <v>37</v>
      </c>
      <c r="E97" s="25"/>
      <c r="F97" s="25">
        <f>F85/F91</f>
        <v>700000</v>
      </c>
      <c r="G97" s="41"/>
      <c r="H97" s="41"/>
      <c r="I97" s="41"/>
      <c r="J97" s="41"/>
      <c r="K97" s="28"/>
      <c r="L97" s="28"/>
    </row>
    <row r="98" spans="1:12" ht="63" customHeight="1" x14ac:dyDescent="0.3">
      <c r="A98" s="39" t="s">
        <v>93</v>
      </c>
      <c r="B98" s="131" t="s">
        <v>189</v>
      </c>
      <c r="C98" s="132"/>
      <c r="D98" s="25" t="s">
        <v>37</v>
      </c>
      <c r="E98" s="25"/>
      <c r="F98" s="41">
        <f>F86/F92</f>
        <v>53333.333333333336</v>
      </c>
      <c r="G98" s="41"/>
      <c r="H98" s="41"/>
      <c r="I98" s="41"/>
      <c r="J98" s="41"/>
      <c r="K98" s="85"/>
      <c r="L98" s="85"/>
    </row>
    <row r="99" spans="1:12" x14ac:dyDescent="0.3">
      <c r="A99" s="37"/>
      <c r="B99" s="114" t="s">
        <v>52</v>
      </c>
      <c r="C99" s="114"/>
      <c r="D99" s="114"/>
      <c r="E99" s="114"/>
      <c r="F99" s="114"/>
      <c r="G99" s="114"/>
      <c r="H99" s="114"/>
      <c r="I99" s="114"/>
      <c r="J99" s="114"/>
      <c r="K99" s="114"/>
      <c r="L99" s="114"/>
    </row>
    <row r="100" spans="1:12" ht="45" customHeight="1" x14ac:dyDescent="0.3">
      <c r="A100" s="37" t="s">
        <v>111</v>
      </c>
      <c r="B100" s="115" t="s">
        <v>121</v>
      </c>
      <c r="C100" s="115"/>
      <c r="D100" s="25" t="s">
        <v>53</v>
      </c>
      <c r="E100" s="26"/>
      <c r="F100" s="25">
        <v>100</v>
      </c>
      <c r="G100" s="25"/>
      <c r="H100" s="25"/>
      <c r="I100" s="25"/>
      <c r="J100" s="28"/>
      <c r="K100" s="28"/>
      <c r="L100" s="28"/>
    </row>
    <row r="101" spans="1:12" ht="45" customHeight="1" x14ac:dyDescent="0.3">
      <c r="A101" s="37" t="s">
        <v>93</v>
      </c>
      <c r="B101" s="135" t="s">
        <v>190</v>
      </c>
      <c r="C101" s="136"/>
      <c r="D101" s="25" t="s">
        <v>53</v>
      </c>
      <c r="E101" s="84"/>
      <c r="F101" s="25">
        <v>100</v>
      </c>
      <c r="G101" s="25"/>
      <c r="H101" s="25"/>
      <c r="I101" s="25"/>
      <c r="J101" s="85"/>
      <c r="K101" s="85"/>
      <c r="L101" s="85"/>
    </row>
    <row r="102" spans="1:12" s="33" customFormat="1" ht="72.75" customHeight="1" x14ac:dyDescent="0.3">
      <c r="A102" s="35" t="s">
        <v>186</v>
      </c>
      <c r="B102" s="113" t="s">
        <v>169</v>
      </c>
      <c r="C102" s="113"/>
      <c r="D102" s="30" t="s">
        <v>40</v>
      </c>
      <c r="E102" s="47">
        <f>E103+E104</f>
        <v>25727</v>
      </c>
      <c r="F102" s="79"/>
      <c r="G102" s="30"/>
      <c r="H102" s="30"/>
      <c r="I102" s="30"/>
      <c r="J102" s="30"/>
      <c r="K102" s="32"/>
      <c r="L102" s="32"/>
    </row>
    <row r="103" spans="1:12" s="33" customFormat="1" ht="23.25" customHeight="1" x14ac:dyDescent="0.3">
      <c r="A103" s="35"/>
      <c r="B103" s="113" t="s">
        <v>159</v>
      </c>
      <c r="C103" s="113"/>
      <c r="D103" s="30" t="s">
        <v>40</v>
      </c>
      <c r="E103" s="47">
        <v>14727</v>
      </c>
      <c r="F103" s="30"/>
      <c r="G103" s="30"/>
      <c r="H103" s="30"/>
      <c r="I103" s="30"/>
      <c r="J103" s="30"/>
      <c r="K103" s="32"/>
      <c r="L103" s="32"/>
    </row>
    <row r="104" spans="1:12" ht="23.25" customHeight="1" x14ac:dyDescent="0.3">
      <c r="A104" s="37"/>
      <c r="B104" s="113" t="s">
        <v>160</v>
      </c>
      <c r="C104" s="113"/>
      <c r="D104" s="30" t="s">
        <v>40</v>
      </c>
      <c r="E104" s="48">
        <v>11000</v>
      </c>
      <c r="F104" s="38"/>
      <c r="G104" s="38"/>
      <c r="H104" s="38"/>
      <c r="I104" s="38"/>
      <c r="J104" s="38"/>
      <c r="K104" s="38"/>
      <c r="L104" s="38"/>
    </row>
    <row r="105" spans="1:12" ht="20.25" customHeight="1" x14ac:dyDescent="0.3">
      <c r="A105" s="37"/>
      <c r="B105" s="130" t="s">
        <v>145</v>
      </c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</row>
    <row r="106" spans="1:12" ht="24" customHeight="1" x14ac:dyDescent="0.3">
      <c r="A106" s="39"/>
      <c r="B106" s="125" t="s">
        <v>34</v>
      </c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</row>
    <row r="107" spans="1:12" ht="46.2" customHeight="1" x14ac:dyDescent="0.3">
      <c r="A107" s="39" t="s">
        <v>175</v>
      </c>
      <c r="B107" s="115" t="s">
        <v>85</v>
      </c>
      <c r="C107" s="115"/>
      <c r="D107" s="43" t="s">
        <v>37</v>
      </c>
      <c r="E107" s="68"/>
      <c r="F107" s="48">
        <f>'Додаток 1'!I28</f>
        <v>50000</v>
      </c>
      <c r="G107" s="68"/>
      <c r="H107" s="68"/>
      <c r="I107" s="68"/>
      <c r="J107" s="68"/>
      <c r="K107" s="68"/>
      <c r="L107" s="68"/>
    </row>
    <row r="108" spans="1:12" ht="39.6" customHeight="1" x14ac:dyDescent="0.3">
      <c r="A108" s="39" t="s">
        <v>176</v>
      </c>
      <c r="B108" s="128" t="s">
        <v>179</v>
      </c>
      <c r="C108" s="129"/>
      <c r="D108" s="43" t="s">
        <v>37</v>
      </c>
      <c r="E108" s="44"/>
      <c r="F108" s="25">
        <f>'Додаток 1'!I29</f>
        <v>200000</v>
      </c>
      <c r="G108" s="25"/>
      <c r="H108" s="25"/>
      <c r="I108" s="21"/>
      <c r="K108" s="28"/>
      <c r="L108" s="28"/>
    </row>
    <row r="109" spans="1:12" x14ac:dyDescent="0.3">
      <c r="A109" s="37"/>
      <c r="B109" s="114" t="s">
        <v>41</v>
      </c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</row>
    <row r="110" spans="1:12" ht="21.75" customHeight="1" x14ac:dyDescent="0.3">
      <c r="A110" s="39" t="s">
        <v>175</v>
      </c>
      <c r="B110" s="124" t="s">
        <v>43</v>
      </c>
      <c r="C110" s="124"/>
      <c r="D110" s="25" t="s">
        <v>42</v>
      </c>
      <c r="E110" s="26"/>
      <c r="F110" s="25">
        <v>15</v>
      </c>
      <c r="G110" s="25"/>
      <c r="H110" s="25"/>
      <c r="I110" s="25"/>
      <c r="J110" s="25"/>
      <c r="K110" s="28"/>
      <c r="L110" s="28"/>
    </row>
    <row r="111" spans="1:12" ht="21.75" customHeight="1" x14ac:dyDescent="0.3">
      <c r="A111" s="39" t="s">
        <v>176</v>
      </c>
      <c r="B111" s="133" t="s">
        <v>177</v>
      </c>
      <c r="C111" s="134"/>
      <c r="D111" s="25" t="s">
        <v>42</v>
      </c>
      <c r="E111" s="70"/>
      <c r="F111" s="25">
        <v>300</v>
      </c>
      <c r="G111" s="25"/>
      <c r="H111" s="25"/>
      <c r="I111" s="25"/>
      <c r="J111" s="25"/>
      <c r="K111" s="71"/>
      <c r="L111" s="71"/>
    </row>
    <row r="112" spans="1:12" x14ac:dyDescent="0.3">
      <c r="A112" s="27"/>
      <c r="B112" s="114" t="s">
        <v>49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</row>
    <row r="113" spans="1:12" ht="43.5" customHeight="1" x14ac:dyDescent="0.3">
      <c r="A113" s="39" t="s">
        <v>175</v>
      </c>
      <c r="B113" s="115" t="s">
        <v>50</v>
      </c>
      <c r="C113" s="115"/>
      <c r="D113" s="25" t="s">
        <v>37</v>
      </c>
      <c r="E113" s="25"/>
      <c r="F113" s="41">
        <f>F107/F110</f>
        <v>3333.3333333333335</v>
      </c>
      <c r="G113" s="45"/>
      <c r="H113" s="45"/>
      <c r="I113" s="45"/>
      <c r="J113" s="40"/>
      <c r="K113" s="28"/>
      <c r="L113" s="28"/>
    </row>
    <row r="114" spans="1:12" ht="43.5" customHeight="1" x14ac:dyDescent="0.3">
      <c r="A114" s="39" t="s">
        <v>176</v>
      </c>
      <c r="B114" s="133" t="s">
        <v>180</v>
      </c>
      <c r="C114" s="134"/>
      <c r="D114" s="25" t="s">
        <v>37</v>
      </c>
      <c r="E114" s="25"/>
      <c r="F114" s="41">
        <f>F108/F111</f>
        <v>666.66666666666663</v>
      </c>
      <c r="G114" s="45"/>
      <c r="H114" s="45"/>
      <c r="I114" s="45"/>
      <c r="J114" s="40"/>
      <c r="K114" s="71"/>
      <c r="L114" s="71"/>
    </row>
    <row r="115" spans="1:12" x14ac:dyDescent="0.3">
      <c r="A115" s="37"/>
      <c r="B115" s="114" t="s">
        <v>52</v>
      </c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 ht="41.25" customHeight="1" x14ac:dyDescent="0.3">
      <c r="A116" s="39" t="s">
        <v>175</v>
      </c>
      <c r="B116" s="115" t="s">
        <v>54</v>
      </c>
      <c r="C116" s="115"/>
      <c r="D116" s="25" t="s">
        <v>53</v>
      </c>
      <c r="E116" s="60"/>
      <c r="F116" s="25">
        <v>100</v>
      </c>
      <c r="G116" s="25"/>
      <c r="H116" s="25"/>
      <c r="I116" s="25"/>
      <c r="J116" s="61"/>
      <c r="K116" s="61"/>
      <c r="L116" s="61"/>
    </row>
    <row r="117" spans="1:12" ht="41.25" customHeight="1" x14ac:dyDescent="0.3">
      <c r="A117" s="39" t="s">
        <v>176</v>
      </c>
      <c r="B117" s="138" t="s">
        <v>181</v>
      </c>
      <c r="C117" s="139"/>
      <c r="D117" s="25" t="s">
        <v>53</v>
      </c>
      <c r="E117" s="70"/>
      <c r="F117" s="25">
        <v>100</v>
      </c>
      <c r="G117" s="25"/>
      <c r="H117" s="25"/>
      <c r="I117" s="25"/>
      <c r="J117" s="71"/>
      <c r="K117" s="71"/>
      <c r="L117" s="71"/>
    </row>
    <row r="118" spans="1:12" ht="41.25" customHeight="1" x14ac:dyDescent="0.3">
      <c r="A118" s="62"/>
      <c r="B118" s="63"/>
      <c r="C118" s="63"/>
      <c r="D118" s="64"/>
      <c r="E118" s="63"/>
      <c r="F118" s="64"/>
      <c r="G118" s="64"/>
      <c r="H118" s="64"/>
      <c r="I118" s="64"/>
      <c r="J118" s="65"/>
      <c r="K118" s="65"/>
      <c r="L118" s="65"/>
    </row>
    <row r="119" spans="1:12" s="67" customFormat="1" ht="33" customHeight="1" x14ac:dyDescent="0.3">
      <c r="A119" s="66"/>
      <c r="B119" s="67" t="s">
        <v>95</v>
      </c>
      <c r="I119" s="67" t="s">
        <v>96</v>
      </c>
    </row>
  </sheetData>
  <mergeCells count="118">
    <mergeCell ref="B31:C31"/>
    <mergeCell ref="B89:C89"/>
    <mergeCell ref="C3:J3"/>
    <mergeCell ref="B87:C87"/>
    <mergeCell ref="B8:L8"/>
    <mergeCell ref="B16:L16"/>
    <mergeCell ref="B23:L23"/>
    <mergeCell ref="B27:L27"/>
    <mergeCell ref="B45:L45"/>
    <mergeCell ref="B53:L53"/>
    <mergeCell ref="B34:L34"/>
    <mergeCell ref="B77:C77"/>
    <mergeCell ref="B28:C28"/>
    <mergeCell ref="B29:C29"/>
    <mergeCell ref="B30:C30"/>
    <mergeCell ref="B35:L35"/>
    <mergeCell ref="B59:C59"/>
    <mergeCell ref="B60:C60"/>
    <mergeCell ref="B61:C61"/>
    <mergeCell ref="B32:C32"/>
    <mergeCell ref="B68:C68"/>
    <mergeCell ref="B78:L78"/>
    <mergeCell ref="B81:C81"/>
    <mergeCell ref="B82:C82"/>
    <mergeCell ref="B116:C116"/>
    <mergeCell ref="B83:L83"/>
    <mergeCell ref="B84:L84"/>
    <mergeCell ref="B90:L90"/>
    <mergeCell ref="B106:L106"/>
    <mergeCell ref="B115:L115"/>
    <mergeCell ref="B111:C111"/>
    <mergeCell ref="B114:C114"/>
    <mergeCell ref="B117:C117"/>
    <mergeCell ref="B112:L112"/>
    <mergeCell ref="B97:C97"/>
    <mergeCell ref="B113:C113"/>
    <mergeCell ref="B88:C88"/>
    <mergeCell ref="B93:C93"/>
    <mergeCell ref="B94:C94"/>
    <mergeCell ref="B95:C95"/>
    <mergeCell ref="B102:C102"/>
    <mergeCell ref="B103:C103"/>
    <mergeCell ref="B104:C104"/>
    <mergeCell ref="B40:C40"/>
    <mergeCell ref="B41:C41"/>
    <mergeCell ref="B79:C79"/>
    <mergeCell ref="B100:C100"/>
    <mergeCell ref="B110:C110"/>
    <mergeCell ref="B85:C85"/>
    <mergeCell ref="B107:C107"/>
    <mergeCell ref="B108:C108"/>
    <mergeCell ref="B80:C80"/>
    <mergeCell ref="B96:L96"/>
    <mergeCell ref="B99:L99"/>
    <mergeCell ref="B105:L105"/>
    <mergeCell ref="B109:L109"/>
    <mergeCell ref="B91:C91"/>
    <mergeCell ref="B98:C98"/>
    <mergeCell ref="B86:C86"/>
    <mergeCell ref="B92:C92"/>
    <mergeCell ref="B101:C101"/>
    <mergeCell ref="B11:C11"/>
    <mergeCell ref="B14:C14"/>
    <mergeCell ref="B17:C17"/>
    <mergeCell ref="B18:C18"/>
    <mergeCell ref="B19:C19"/>
    <mergeCell ref="B24:C24"/>
    <mergeCell ref="B25:C25"/>
    <mergeCell ref="B26:C26"/>
    <mergeCell ref="B73:C73"/>
    <mergeCell ref="B44:C44"/>
    <mergeCell ref="B50:C50"/>
    <mergeCell ref="B51:C51"/>
    <mergeCell ref="B52:C52"/>
    <mergeCell ref="B46:C46"/>
    <mergeCell ref="B47:C47"/>
    <mergeCell ref="B66:L66"/>
    <mergeCell ref="B48:C48"/>
    <mergeCell ref="B49:C49"/>
    <mergeCell ref="B72:C72"/>
    <mergeCell ref="B62:C62"/>
    <mergeCell ref="B58:L58"/>
    <mergeCell ref="B71:L71"/>
    <mergeCell ref="B33:C33"/>
    <mergeCell ref="B42:C42"/>
    <mergeCell ref="J1:L1"/>
    <mergeCell ref="A4:A6"/>
    <mergeCell ref="B4:C6"/>
    <mergeCell ref="D4:D6"/>
    <mergeCell ref="E4:E6"/>
    <mergeCell ref="F4:J5"/>
    <mergeCell ref="B7:C7"/>
    <mergeCell ref="B9:K9"/>
    <mergeCell ref="B10:C10"/>
    <mergeCell ref="B15:C15"/>
    <mergeCell ref="B20:C20"/>
    <mergeCell ref="B21:C21"/>
    <mergeCell ref="B22:C22"/>
    <mergeCell ref="B76:L76"/>
    <mergeCell ref="B67:C67"/>
    <mergeCell ref="B69:C69"/>
    <mergeCell ref="B70:C70"/>
    <mergeCell ref="B12:C12"/>
    <mergeCell ref="B13:C13"/>
    <mergeCell ref="B36:C36"/>
    <mergeCell ref="B74:C74"/>
    <mergeCell ref="B75:C75"/>
    <mergeCell ref="B43:C43"/>
    <mergeCell ref="B54:C54"/>
    <mergeCell ref="B55:C55"/>
    <mergeCell ref="B56:C56"/>
    <mergeCell ref="B57:C57"/>
    <mergeCell ref="B65:L65"/>
    <mergeCell ref="B63:C63"/>
    <mergeCell ref="B64:C64"/>
    <mergeCell ref="B37:C37"/>
    <mergeCell ref="B38:C38"/>
    <mergeCell ref="B39:C39"/>
  </mergeCells>
  <pageMargins left="0.25" right="0.25" top="0.75" bottom="0.75" header="0.3" footer="0.3"/>
  <pageSetup paperSize="9" scale="71" orientation="landscape" r:id="rId1"/>
  <rowBreaks count="3" manualBreakCount="3">
    <brk id="33" max="11" man="1"/>
    <brk id="52" max="11" man="1"/>
    <brk id="7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BreakPreview" zoomScale="60" zoomScaleNormal="100" workbookViewId="0">
      <selection activeCell="I23" sqref="I23"/>
    </sheetView>
  </sheetViews>
  <sheetFormatPr defaultColWidth="9.109375" defaultRowHeight="18" x14ac:dyDescent="0.35"/>
  <cols>
    <col min="1" max="1" width="31.88671875" style="1" customWidth="1"/>
    <col min="2" max="2" width="20" style="1" customWidth="1"/>
    <col min="3" max="5" width="16.109375" style="1" customWidth="1"/>
    <col min="6" max="6" width="16" style="1" customWidth="1"/>
    <col min="7" max="7" width="18.5546875" style="1" customWidth="1"/>
    <col min="8" max="8" width="17.5546875" style="1" customWidth="1"/>
    <col min="9" max="9" width="17" style="1" customWidth="1"/>
    <col min="10" max="16384" width="9.109375" style="1"/>
  </cols>
  <sheetData>
    <row r="1" spans="1:9" x14ac:dyDescent="0.35">
      <c r="H1" s="2" t="s">
        <v>73</v>
      </c>
    </row>
    <row r="2" spans="1:9" x14ac:dyDescent="0.35">
      <c r="H2" s="2"/>
    </row>
    <row r="3" spans="1:9" x14ac:dyDescent="0.35">
      <c r="B3" s="145" t="s">
        <v>74</v>
      </c>
      <c r="C3" s="145"/>
      <c r="D3" s="145"/>
      <c r="E3" s="145"/>
      <c r="F3" s="145"/>
      <c r="G3" s="145"/>
    </row>
    <row r="4" spans="1:9" x14ac:dyDescent="0.35">
      <c r="A4" s="10" t="s">
        <v>56</v>
      </c>
      <c r="B4" s="147" t="s">
        <v>59</v>
      </c>
      <c r="C4" s="148"/>
      <c r="D4" s="148"/>
      <c r="E4" s="148"/>
      <c r="F4" s="148"/>
      <c r="G4" s="148"/>
      <c r="H4" s="148"/>
      <c r="I4" s="3" t="s">
        <v>12</v>
      </c>
    </row>
    <row r="5" spans="1:9" ht="28.95" customHeight="1" x14ac:dyDescent="0.35">
      <c r="A5" s="11" t="s">
        <v>57</v>
      </c>
      <c r="B5" s="147"/>
      <c r="C5" s="148"/>
      <c r="D5" s="148"/>
      <c r="E5" s="148"/>
      <c r="F5" s="148"/>
      <c r="G5" s="148"/>
      <c r="H5" s="148"/>
      <c r="I5" s="3" t="s">
        <v>60</v>
      </c>
    </row>
    <row r="6" spans="1:9" ht="21" customHeight="1" x14ac:dyDescent="0.35">
      <c r="A6" s="11" t="s">
        <v>58</v>
      </c>
      <c r="B6" s="147" t="s">
        <v>63</v>
      </c>
      <c r="C6" s="148"/>
      <c r="D6" s="148"/>
      <c r="E6" s="148"/>
      <c r="F6" s="148"/>
      <c r="G6" s="3" t="s">
        <v>64</v>
      </c>
      <c r="H6" s="3" t="s">
        <v>65</v>
      </c>
      <c r="I6" s="3" t="s">
        <v>61</v>
      </c>
    </row>
    <row r="7" spans="1:9" ht="15.75" customHeight="1" x14ac:dyDescent="0.35">
      <c r="A7" s="9"/>
      <c r="B7" s="149" t="s">
        <v>99</v>
      </c>
      <c r="C7" s="149" t="s">
        <v>103</v>
      </c>
      <c r="D7" s="149" t="s">
        <v>101</v>
      </c>
      <c r="E7" s="149" t="s">
        <v>129</v>
      </c>
      <c r="F7" s="149" t="s">
        <v>130</v>
      </c>
      <c r="G7" s="3" t="s">
        <v>66</v>
      </c>
      <c r="H7" s="3" t="s">
        <v>68</v>
      </c>
      <c r="I7" s="3" t="s">
        <v>62</v>
      </c>
    </row>
    <row r="8" spans="1:9" x14ac:dyDescent="0.35">
      <c r="A8" s="9"/>
      <c r="B8" s="150"/>
      <c r="C8" s="150"/>
      <c r="D8" s="150"/>
      <c r="E8" s="150"/>
      <c r="F8" s="150"/>
      <c r="G8" s="3" t="s">
        <v>67</v>
      </c>
      <c r="H8" s="3" t="s">
        <v>67</v>
      </c>
      <c r="I8" s="4"/>
    </row>
    <row r="9" spans="1:9" x14ac:dyDescent="0.35">
      <c r="A9" s="3">
        <v>1</v>
      </c>
      <c r="B9" s="3">
        <v>2</v>
      </c>
      <c r="C9" s="3">
        <v>3</v>
      </c>
      <c r="D9" s="17"/>
      <c r="E9" s="17"/>
      <c r="F9" s="3">
        <v>4</v>
      </c>
      <c r="G9" s="3">
        <v>5</v>
      </c>
      <c r="H9" s="3">
        <v>6</v>
      </c>
      <c r="I9" s="3">
        <v>7</v>
      </c>
    </row>
    <row r="10" spans="1:9" x14ac:dyDescent="0.35">
      <c r="A10" s="5" t="s">
        <v>69</v>
      </c>
      <c r="B10" s="146">
        <f>'Додаток 1'!I31</f>
        <v>27597740</v>
      </c>
      <c r="C10" s="146">
        <f>'Додаток 1'!J31</f>
        <v>0</v>
      </c>
      <c r="D10" s="146">
        <f>'Додаток 1'!K31</f>
        <v>0</v>
      </c>
      <c r="E10" s="152"/>
      <c r="F10" s="146"/>
      <c r="G10" s="151"/>
      <c r="H10" s="151"/>
      <c r="I10" s="146">
        <f>B10+C10</f>
        <v>27597740</v>
      </c>
    </row>
    <row r="11" spans="1:9" x14ac:dyDescent="0.35">
      <c r="A11" s="5" t="s">
        <v>70</v>
      </c>
      <c r="B11" s="146"/>
      <c r="C11" s="146"/>
      <c r="D11" s="146"/>
      <c r="E11" s="153"/>
      <c r="F11" s="150"/>
      <c r="G11" s="151"/>
      <c r="H11" s="151"/>
      <c r="I11" s="146"/>
    </row>
    <row r="12" spans="1:9" ht="21.75" customHeight="1" x14ac:dyDescent="0.35">
      <c r="A12" s="5" t="s">
        <v>71</v>
      </c>
      <c r="B12" s="6" t="s">
        <v>27</v>
      </c>
      <c r="C12" s="6"/>
      <c r="D12" s="13"/>
      <c r="E12" s="13"/>
      <c r="F12" s="6"/>
      <c r="G12" s="6"/>
      <c r="H12" s="6"/>
      <c r="I12" s="6" t="s">
        <v>27</v>
      </c>
    </row>
    <row r="13" spans="1:9" ht="25.5" customHeight="1" x14ac:dyDescent="0.35">
      <c r="A13" s="5" t="s">
        <v>72</v>
      </c>
      <c r="B13" s="7">
        <f>B10</f>
        <v>27597740</v>
      </c>
      <c r="C13" s="12">
        <f>C10</f>
        <v>0</v>
      </c>
      <c r="D13" s="19">
        <f>D10</f>
        <v>0</v>
      </c>
      <c r="E13" s="18"/>
      <c r="F13" s="15"/>
      <c r="G13" s="8"/>
      <c r="H13" s="8"/>
      <c r="I13" s="7">
        <f>B13+C13</f>
        <v>27597740</v>
      </c>
    </row>
    <row r="14" spans="1:9" ht="49.5" customHeight="1" x14ac:dyDescent="0.35">
      <c r="A14" s="5" t="s">
        <v>75</v>
      </c>
      <c r="B14" s="6" t="s">
        <v>27</v>
      </c>
      <c r="C14" s="6" t="s">
        <v>27</v>
      </c>
      <c r="D14" s="13"/>
      <c r="E14" s="13"/>
      <c r="F14" s="6" t="s">
        <v>27</v>
      </c>
      <c r="G14" s="6" t="s">
        <v>27</v>
      </c>
      <c r="H14" s="6" t="s">
        <v>27</v>
      </c>
      <c r="I14" s="6" t="s">
        <v>27</v>
      </c>
    </row>
    <row r="16" spans="1:9" s="14" customFormat="1" ht="20.399999999999999" x14ac:dyDescent="0.35">
      <c r="A16" s="16" t="s">
        <v>95</v>
      </c>
      <c r="B16" s="16"/>
      <c r="C16" s="16"/>
      <c r="D16" s="16"/>
      <c r="E16" s="16"/>
      <c r="F16" s="16"/>
      <c r="G16" s="16" t="s">
        <v>96</v>
      </c>
      <c r="H16" s="16"/>
    </row>
  </sheetData>
  <mergeCells count="16">
    <mergeCell ref="B3:G3"/>
    <mergeCell ref="I10:I11"/>
    <mergeCell ref="B4:H5"/>
    <mergeCell ref="B6:F6"/>
    <mergeCell ref="B7:B8"/>
    <mergeCell ref="C7:C8"/>
    <mergeCell ref="F7:F8"/>
    <mergeCell ref="B10:B11"/>
    <mergeCell ref="C10:C11"/>
    <mergeCell ref="F10:F11"/>
    <mergeCell ref="G10:G11"/>
    <mergeCell ref="H10:H11"/>
    <mergeCell ref="D7:D8"/>
    <mergeCell ref="E7:E8"/>
    <mergeCell ref="D10:D11"/>
    <mergeCell ref="E10:E1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 1</vt:lpstr>
      <vt:lpstr>Додаток 2</vt:lpstr>
      <vt:lpstr>Додаток 3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2025-12-30T13:26:32Z</dcterms:modified>
</cp:coreProperties>
</file>