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1'!$A$1:$E$36</definedName>
    <definedName name="_xlnm.Print_Area" localSheetId="1">'додаток 2'!$A$1:$L$35</definedName>
    <definedName name="_xlnm.Print_Area" localSheetId="2">'Додаток 3'!$A$1:$O$30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J17" i="2"/>
  <c r="J27" i="2" l="1"/>
  <c r="J10" i="2"/>
  <c r="J14" i="2"/>
  <c r="H14" i="3" l="1"/>
  <c r="K10" i="2"/>
  <c r="K27" i="2" l="1"/>
  <c r="D27" i="1" s="1"/>
  <c r="D23" i="1" s="1"/>
  <c r="D21" i="1" s="1"/>
  <c r="D15" i="4" l="1"/>
  <c r="G15" i="4" l="1"/>
  <c r="G18" i="4" s="1"/>
  <c r="D18" i="4"/>
  <c r="C18" i="4"/>
  <c r="B18" i="4"/>
</calcChain>
</file>

<file path=xl/sharedStrings.xml><?xml version="1.0" encoding="utf-8"?>
<sst xmlns="http://schemas.openxmlformats.org/spreadsheetml/2006/main" count="181" uniqueCount="155">
  <si>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</si>
  <si>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</si>
  <si>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</si>
  <si>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</si>
  <si>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</si>
  <si>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</si>
  <si>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</si>
  <si>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</si>
  <si>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</si>
  <si>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</si>
  <si>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</si>
  <si>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</si>
  <si>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</si>
  <si>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</si>
  <si>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</si>
  <si>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</si>
  <si>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</si>
  <si>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</si>
  <si>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</si>
  <si>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</si>
  <si>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</si>
  <si>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</si>
  <si>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</si>
  <si>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</si>
  <si>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</si>
  <si>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</si>
  <si>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12.</t>
  </si>
  <si>
    <t>Ключові показники ефективності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</si>
  <si>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</si>
  <si>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</si>
  <si>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</si>
  <si>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</si>
  <si>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</si>
  <si>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</si>
  <si>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</si>
  <si>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</si>
  <si>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</si>
  <si>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</si>
  <si>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</si>
  <si>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</si>
  <si>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</si>
  <si>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</si>
  <si>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</si>
  <si>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</si>
  <si>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</si>
  <si>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</si>
  <si>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</si>
  <si>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</si>
  <si>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</si>
  <si>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</si>
  <si>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2023-2025    роки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</si>
  <si>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</si>
  <si>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</si>
  <si>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</si>
  <si>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</si>
  <si>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</si>
  <si>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</si>
  <si>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</si>
  <si>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</si>
  <si>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</si>
  <si>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</si>
  <si>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</si>
  <si>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</si>
  <si>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</si>
  <si>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</si>
  <si>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</si>
  <si>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</si>
  <si>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</si>
  <si>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</si>
  <si>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</si>
  <si>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</si>
  <si>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</si>
  <si>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</si>
  <si>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</si>
  <si>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</si>
  <si>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</si>
  <si>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</si>
  <si>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</si>
  <si>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</si>
  <si>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</si>
  <si>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</si>
  <si>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</si>
  <si>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Вартість створених, придбаний ОЗ</t>
  </si>
  <si>
    <t>III. Показники ефективності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</si>
  <si>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</si>
  <si>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</si>
  <si>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</si>
  <si>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</si>
  <si>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</si>
  <si>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</si>
  <si>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</si>
  <si>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</si>
  <si>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</si>
  <si>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</si>
  <si>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</si>
  <si>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</si>
  <si>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</si>
  <si>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</si>
  <si>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</si>
  <si>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</si>
  <si>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</si>
  <si>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</si>
  <si>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</si>
  <si>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</si>
  <si>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</si>
  <si>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</si>
  <si>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</si>
  <si>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</si>
  <si>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</si>
  <si>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</si>
  <si>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</si>
  <si>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</si>
  <si>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</si>
  <si>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</si>
  <si>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</si>
  <si>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</si>
  <si>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</si>
  <si>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</si>
  <si>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</si>
  <si>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</si>
  <si>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</si>
  <si>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</si>
  <si>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</si>
  <si>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</si>
  <si>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>договора</t>
  </si>
  <si>
    <t>Розвитку та фінансової підтримки комунального підприємства</t>
  </si>
  <si>
    <t>"Спортивний клуб «Крижанівський» Фонтанської сільської ради на 2023-2025 рік</t>
  </si>
  <si>
    <t>Програма розвитку та  фінансової підтримки комунального підприємства " Спортивний клуб  «Крижанівський» Фонтанської сільської ради на 2023-2025 рік</t>
  </si>
  <si>
    <t>КП " СК "Крижанівський" Фонтанської сільської ради</t>
  </si>
  <si>
    <t>Створення умов для впровадження здорового способу життя, залучення населення громади до масового спорту як важливої складової, покращення якості та тривалості активного життя насалення, забезпечення виховання молоді в дусі олімпізму , пропагування здорового способу життя.</t>
  </si>
  <si>
    <t>.- коштів сільського бюджету</t>
  </si>
  <si>
    <t>.- коштів державного бюджету</t>
  </si>
  <si>
    <t>Збереження і використання у повній мірі потенціалу комунального підприємства "Спортивний клуб "Крижанівський" для залучення населення громади до занять фізичною культурною і спортом, організації фізкультурно-оздоворчої і спортисної роботи громадян, підготовки спортивних резервів та спортсменів високого класу</t>
  </si>
  <si>
    <t>Реалізація Програми забезпечить створення умов для покращення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</si>
  <si>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Управління культури, молоді і спорту Фонтанської сільської ради, Комінальне підприємство " Спортивний клуб " Крижанівський" Фонтанської сільської ради</t>
  </si>
  <si>
    <t>Забезпечення створення умов для покрашення фізичного потенціалу і здоров'я населення,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населення та спортивних досягнень</t>
  </si>
  <si>
    <t>Обсяг видатків розвиток на фінансову підтримку КП " СК"Крижанівський "</t>
  </si>
  <si>
    <t>у т.ч. жінки</t>
  </si>
  <si>
    <t>Управління освіти, культури, туризму, молоді та спорту Фонтанської сільської ради Одеського району Одеської області</t>
  </si>
  <si>
    <t>1.2.1.- придбання предметів, матеріалів та обладнання (медикаменти, канцтовари)-       10 000 грн.</t>
  </si>
  <si>
    <t>1.2 - 2025р.</t>
  </si>
  <si>
    <t xml:space="preserve">1.3.1- оплата послуг ( крім комунальних)     ( оренда спортивного зали, обслуговування програмного заберзечення) -49650грн.                                              </t>
  </si>
  <si>
    <t>1.3 -2025р.</t>
  </si>
  <si>
    <t>1.4- 2025р.</t>
  </si>
  <si>
    <t>1.5 - 2025р.</t>
  </si>
  <si>
    <t>1.5.1- Придбання обладнаня і предметів довгострокового користування ( ноути, принтер) -                    60 000 грн.</t>
  </si>
  <si>
    <r>
      <t xml:space="preserve">1.2.2.- придбання предметів, матеріалів та обладнання (закупівля форми та інвентарю на всі виду спорту, медалей,грамот, кубків, дипломів та інше для проведення змагань  )-   462 000грн.                                                                        </t>
    </r>
    <r>
      <rPr>
        <sz val="11"/>
        <color theme="1"/>
        <rFont val="Times New Roman"/>
        <family val="1"/>
        <charset val="204"/>
      </rPr>
      <t>1.2.3. придбання предметів, матеріалів та обладнання ( інвентар) -200 000 грн            1.2.4.- придбання предметів, матеріалів та обладнання (спортивна форма, спецтехніка, спортивний інвентар для волейболу) -100 000 грн.                                                              1.2.5. придбання предметів, матеріалів та обладнання ( інвентар-кікбоксінг) -50 000 грн</t>
    </r>
  </si>
  <si>
    <r>
      <rPr>
        <b/>
        <sz val="11"/>
        <color theme="1"/>
        <rFont val="Times New Roman"/>
        <family val="1"/>
        <charset val="204"/>
      </rPr>
      <t>1.3.2-оплата послуг ( крім комунальних)(транспортні послуги пов'язані з перевезення учасників спортивних змагань)-69000 грн</t>
    </r>
    <r>
      <rPr>
        <sz val="11"/>
        <color theme="1"/>
        <rFont val="Times New Roman"/>
        <family val="1"/>
        <charset val="204"/>
      </rPr>
      <t xml:space="preserve">                                       1.3.3-оплата водопостачання та водовідведення -330грн.                                        1.3.4- оплата електропостачання -10350 грн.     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1.3.5-оплата за оренду зала -50 000грн.               </t>
    </r>
    <r>
      <rPr>
        <b/>
        <sz val="11"/>
        <color theme="1"/>
        <rFont val="Times New Roman"/>
        <family val="1"/>
        <charset val="204"/>
      </rPr>
      <t xml:space="preserve">1.3.6- Інші поточні видатки (членські внески) - 28410 грн.  </t>
    </r>
    <r>
      <rPr>
        <sz val="11"/>
        <color theme="1"/>
        <rFont val="Times New Roman"/>
        <family val="1"/>
        <charset val="204"/>
      </rPr>
      <t xml:space="preserve">                                  1.3.7-оплата послуг ( крім комунальних)(послуги спеціалізованної техники (каток))-25 000 грн</t>
    </r>
  </si>
  <si>
    <t>1.4.1- видатки на відрядження - 31 000 грн.</t>
  </si>
  <si>
    <t xml:space="preserve">                                                                                        від    22.12. 2025 року №  3518 -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</si>
  <si>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</si>
  <si>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</si>
  <si>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 22.12.2025  року № 3518- VIII</t>
  </si>
  <si>
    <t xml:space="preserve">                                                                                                 від  22.12.2025 року № 3518- VIII</t>
  </si>
  <si>
    <t xml:space="preserve">                                                                                                  від   22.12.2025 року № 3518-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</si>
</sst>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8" fillId="2" borderId="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3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right" vertical="center" wrapText="1"/>
    </xf>
    <xf numFmtId="16" fontId="18" fillId="2" borderId="7" xfId="0" applyNumberFormat="1" applyFont="1" applyFill="1" applyBorder="1" applyAlignment="1">
      <alignment horizontal="righ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right" vertical="center" wrapText="1"/>
    </xf>
    <xf numFmtId="16" fontId="18" fillId="2" borderId="16" xfId="0" applyNumberFormat="1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3" fontId="6" fillId="0" borderId="19" xfId="0" applyNumberFormat="1" applyFont="1" applyBorder="1" applyAlignment="1">
      <alignment vertical="center" wrapText="1"/>
    </xf>
    <xf numFmtId="3" fontId="6" fillId="2" borderId="19" xfId="0" applyNumberFormat="1" applyFont="1" applyFill="1" applyBorder="1" applyAlignment="1">
      <alignment vertical="center" wrapText="1"/>
    </xf>
    <xf numFmtId="3" fontId="6" fillId="0" borderId="16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 wrapText="1"/>
    </xf>
    <xf numFmtId="0" fontId="26" fillId="2" borderId="17" xfId="0" applyFont="1" applyFill="1" applyBorder="1" applyAlignment="1">
      <alignment vertical="center" wrapText="1"/>
    </xf>
    <xf numFmtId="0" fontId="26" fillId="2" borderId="1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25" fillId="2" borderId="25" xfId="0" applyFont="1" applyFill="1" applyBorder="1" applyAlignment="1">
      <alignment vertical="center" wrapText="1"/>
    </xf>
    <xf numFmtId="3" fontId="27" fillId="3" borderId="10" xfId="0" applyNumberFormat="1" applyFont="1" applyFill="1" applyBorder="1" applyAlignment="1">
      <alignment horizontal="justify" vertical="center" wrapText="1"/>
    </xf>
    <xf numFmtId="0" fontId="25" fillId="2" borderId="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vertical="center" wrapText="1"/>
    </xf>
    <xf numFmtId="3" fontId="27" fillId="2" borderId="10" xfId="0" applyNumberFormat="1" applyFont="1" applyFill="1" applyBorder="1" applyAlignment="1">
      <alignment horizontal="justify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25" fillId="2" borderId="28" xfId="0" applyFont="1" applyFill="1" applyBorder="1" applyAlignment="1">
      <alignment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vertical="center" wrapText="1"/>
    </xf>
    <xf numFmtId="0" fontId="26" fillId="2" borderId="11" xfId="0" applyFont="1" applyFill="1" applyBorder="1" applyAlignment="1">
      <alignment horizontal="justify" vertical="center" wrapText="1"/>
    </xf>
    <xf numFmtId="0" fontId="26" fillId="2" borderId="5" xfId="0" applyFont="1" applyFill="1" applyBorder="1" applyAlignment="1">
      <alignment horizontal="justify" vertical="center" wrapText="1"/>
    </xf>
    <xf numFmtId="3" fontId="31" fillId="2" borderId="27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2" borderId="12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0" fontId="25" fillId="2" borderId="14" xfId="0" applyFont="1" applyFill="1" applyBorder="1" applyAlignment="1">
      <alignment vertical="center" wrapText="1"/>
    </xf>
    <xf numFmtId="0" fontId="25" fillId="2" borderId="15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justify" vertical="center" wrapText="1"/>
    </xf>
    <xf numFmtId="0" fontId="26" fillId="2" borderId="10" xfId="0" applyFont="1" applyFill="1" applyBorder="1" applyAlignment="1">
      <alignment horizontal="justify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horizontal="right" vertical="center" wrapText="1"/>
    </xf>
    <xf numFmtId="0" fontId="18" fillId="2" borderId="31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2" fillId="0" borderId="24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21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left" vertical="center" wrapText="1" indent="58"/>
    </xf>
    <xf numFmtId="0" fontId="19" fillId="2" borderId="22" xfId="0" applyFont="1" applyFill="1" applyBorder="1" applyAlignment="1">
      <alignment horizontal="left" vertical="center" wrapText="1" indent="55"/>
    </xf>
    <xf numFmtId="3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18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3" fontId="13" fillId="2" borderId="9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3" fillId="2" borderId="17" xfId="0" applyNumberFormat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2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topLeftCell="A22" zoomScaleNormal="100" zoomScaleSheetLayoutView="100" workbookViewId="0">
      <selection activeCell="C33" sqref="C33:D33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21" t="s">
        <v>28</v>
      </c>
      <c r="C2" s="121"/>
      <c r="D2" s="121"/>
    </row>
    <row r="3" spans="1:4" ht="18.75" x14ac:dyDescent="0.3">
      <c r="A3" s="4"/>
      <c r="B3" s="122" t="s">
        <v>29</v>
      </c>
      <c r="C3" s="122"/>
      <c r="D3" s="122"/>
    </row>
    <row r="4" spans="1:4" ht="18.75" x14ac:dyDescent="0.3">
      <c r="A4" s="4"/>
      <c r="B4" s="122" t="s">
        <v>149</v>
      </c>
      <c r="C4" s="122"/>
      <c r="D4" s="122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20" t="s">
        <v>0</v>
      </c>
      <c r="C6" s="120"/>
      <c r="D6" s="120"/>
    </row>
    <row r="7" spans="1:4" ht="18.75" x14ac:dyDescent="0.3">
      <c r="A7" s="4"/>
      <c r="B7" s="120" t="s">
        <v>125</v>
      </c>
      <c r="C7" s="120"/>
      <c r="D7" s="120"/>
    </row>
    <row r="8" spans="1:4" ht="18.75" x14ac:dyDescent="0.3">
      <c r="A8" s="4"/>
      <c r="B8" s="120" t="s">
        <v>126</v>
      </c>
      <c r="C8" s="120"/>
      <c r="D8" s="120"/>
    </row>
    <row r="9" spans="1:4" ht="19.5" thickBot="1" x14ac:dyDescent="0.35">
      <c r="A9" s="4"/>
      <c r="B9" s="110" t="s">
        <v>1</v>
      </c>
      <c r="C9" s="110"/>
      <c r="D9" s="110"/>
    </row>
    <row r="10" spans="1:4" ht="71.25" customHeight="1" x14ac:dyDescent="0.3">
      <c r="A10" s="4"/>
      <c r="B10" s="111" t="s">
        <v>2</v>
      </c>
      <c r="C10" s="113" t="s">
        <v>3</v>
      </c>
      <c r="D10" s="115" t="s">
        <v>127</v>
      </c>
    </row>
    <row r="11" spans="1:4" ht="0.75" customHeight="1" thickBot="1" x14ac:dyDescent="0.35">
      <c r="A11" s="4"/>
      <c r="B11" s="112"/>
      <c r="C11" s="114"/>
      <c r="D11" s="116"/>
    </row>
    <row r="12" spans="1:4" ht="53.25" customHeight="1" thickBot="1" x14ac:dyDescent="0.35">
      <c r="A12" s="4"/>
      <c r="B12" s="6" t="s">
        <v>4</v>
      </c>
      <c r="C12" s="80" t="s">
        <v>5</v>
      </c>
      <c r="D12" s="81" t="s">
        <v>138</v>
      </c>
    </row>
    <row r="13" spans="1:4" ht="37.5" customHeight="1" thickBot="1" x14ac:dyDescent="0.35">
      <c r="A13" s="4"/>
      <c r="B13" s="6" t="s">
        <v>6</v>
      </c>
      <c r="C13" s="80" t="s">
        <v>7</v>
      </c>
      <c r="D13" s="82" t="s">
        <v>8</v>
      </c>
    </row>
    <row r="14" spans="1:4" ht="54.75" customHeight="1" thickBot="1" x14ac:dyDescent="0.35">
      <c r="A14" s="4"/>
      <c r="B14" s="6" t="s">
        <v>9</v>
      </c>
      <c r="C14" s="80" t="s">
        <v>10</v>
      </c>
      <c r="D14" s="82" t="s">
        <v>138</v>
      </c>
    </row>
    <row r="15" spans="1:4" ht="35.25" customHeight="1" thickBot="1" x14ac:dyDescent="0.35">
      <c r="A15" s="4"/>
      <c r="B15" s="6" t="s">
        <v>11</v>
      </c>
      <c r="C15" s="80" t="s">
        <v>12</v>
      </c>
      <c r="D15" s="83" t="s">
        <v>128</v>
      </c>
    </row>
    <row r="16" spans="1:4" ht="48.75" customHeight="1" thickBot="1" x14ac:dyDescent="0.35">
      <c r="A16" s="4"/>
      <c r="B16" s="6" t="s">
        <v>13</v>
      </c>
      <c r="C16" s="80" t="s">
        <v>14</v>
      </c>
      <c r="D16" s="82" t="s">
        <v>138</v>
      </c>
    </row>
    <row r="17" spans="1:4" ht="39" customHeight="1" thickBot="1" x14ac:dyDescent="0.35">
      <c r="A17" s="4"/>
      <c r="B17" s="6" t="s">
        <v>15</v>
      </c>
      <c r="C17" s="80" t="s">
        <v>16</v>
      </c>
      <c r="D17" s="83" t="s">
        <v>128</v>
      </c>
    </row>
    <row r="18" spans="1:4" ht="26.25" customHeight="1" thickBot="1" x14ac:dyDescent="0.35">
      <c r="A18" s="4"/>
      <c r="B18" s="6" t="s">
        <v>17</v>
      </c>
      <c r="C18" s="80" t="s">
        <v>18</v>
      </c>
      <c r="D18" s="83" t="s">
        <v>19</v>
      </c>
    </row>
    <row r="19" spans="1:4" ht="60.75" customHeight="1" thickBot="1" x14ac:dyDescent="0.35">
      <c r="A19" s="4"/>
      <c r="B19" s="54" t="s">
        <v>114</v>
      </c>
      <c r="C19" s="80" t="s">
        <v>115</v>
      </c>
      <c r="D19" s="83" t="s">
        <v>122</v>
      </c>
    </row>
    <row r="20" spans="1:4" ht="117.75" customHeight="1" thickBot="1" x14ac:dyDescent="0.35">
      <c r="A20" s="4"/>
      <c r="B20" s="67" t="s">
        <v>20</v>
      </c>
      <c r="C20" s="80" t="s">
        <v>21</v>
      </c>
      <c r="D20" s="83" t="s">
        <v>129</v>
      </c>
    </row>
    <row r="21" spans="1:4" ht="33" x14ac:dyDescent="0.3">
      <c r="A21" s="4"/>
      <c r="B21" s="117" t="s">
        <v>22</v>
      </c>
      <c r="C21" s="84" t="s">
        <v>23</v>
      </c>
      <c r="D21" s="85">
        <f>D23</f>
        <v>16062503</v>
      </c>
    </row>
    <row r="22" spans="1:4" ht="32.25" customHeight="1" x14ac:dyDescent="0.3">
      <c r="A22" s="4"/>
      <c r="B22" s="118"/>
      <c r="C22" s="86" t="s">
        <v>116</v>
      </c>
      <c r="D22" s="87"/>
    </row>
    <row r="23" spans="1:4" ht="18.75" x14ac:dyDescent="0.3">
      <c r="A23" s="4"/>
      <c r="B23" s="118"/>
      <c r="C23" s="86" t="s">
        <v>130</v>
      </c>
      <c r="D23" s="88">
        <f>D27</f>
        <v>16062503</v>
      </c>
    </row>
    <row r="24" spans="1:4" ht="18.75" x14ac:dyDescent="0.3">
      <c r="A24" s="4"/>
      <c r="B24" s="118"/>
      <c r="C24" s="86" t="s">
        <v>131</v>
      </c>
      <c r="D24" s="87"/>
    </row>
    <row r="25" spans="1:4" ht="9" customHeight="1" thickBot="1" x14ac:dyDescent="0.35">
      <c r="A25" s="4"/>
      <c r="B25" s="118"/>
      <c r="C25" s="89"/>
      <c r="D25" s="90"/>
    </row>
    <row r="26" spans="1:4" ht="21" hidden="1" customHeight="1" thickBot="1" x14ac:dyDescent="0.35">
      <c r="A26" s="4"/>
      <c r="B26" s="119"/>
      <c r="C26" s="86"/>
      <c r="D26" s="91"/>
    </row>
    <row r="27" spans="1:4" ht="21" customHeight="1" thickBot="1" x14ac:dyDescent="0.35">
      <c r="A27" s="4"/>
      <c r="B27" s="68" t="s">
        <v>117</v>
      </c>
      <c r="C27" s="84" t="s">
        <v>118</v>
      </c>
      <c r="D27" s="97">
        <f>'додаток 2'!K27</f>
        <v>16062503</v>
      </c>
    </row>
    <row r="28" spans="1:4" ht="21" customHeight="1" thickBot="1" x14ac:dyDescent="0.35">
      <c r="A28" s="4"/>
      <c r="B28" s="55" t="s">
        <v>119</v>
      </c>
      <c r="C28" s="92" t="s">
        <v>120</v>
      </c>
      <c r="D28" s="93" t="s">
        <v>121</v>
      </c>
    </row>
    <row r="29" spans="1:4" ht="102.75" customHeight="1" thickBot="1" x14ac:dyDescent="0.35">
      <c r="A29" s="4"/>
      <c r="B29" s="7" t="s">
        <v>24</v>
      </c>
      <c r="C29" s="94" t="s">
        <v>25</v>
      </c>
      <c r="D29" s="95" t="s">
        <v>133</v>
      </c>
    </row>
    <row r="30" spans="1:4" ht="100.5" customHeight="1" thickBot="1" x14ac:dyDescent="0.35">
      <c r="A30" s="4"/>
      <c r="B30" s="6" t="s">
        <v>26</v>
      </c>
      <c r="C30" s="94" t="s">
        <v>27</v>
      </c>
      <c r="D30" s="96" t="s">
        <v>132</v>
      </c>
    </row>
    <row r="31" spans="1:4" ht="18.75" x14ac:dyDescent="0.3">
      <c r="A31" s="4"/>
    </row>
    <row r="33" spans="3:4" x14ac:dyDescent="0.25">
      <c r="C33" s="228" t="s">
        <v>150</v>
      </c>
      <c r="D33" s="228" t="s">
        <v>151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25" zoomScaleNormal="100" zoomScaleSheetLayoutView="100" workbookViewId="0">
      <selection activeCell="C31" sqref="C31:F31"/>
    </sheetView>
  </sheetViews>
  <sheetFormatPr defaultRowHeight="15.75" x14ac:dyDescent="0.25"/>
  <cols>
    <col min="1" max="1" width="9.140625" style="2"/>
    <col min="2" max="2" width="18.5703125" style="2" customWidth="1"/>
    <col min="3" max="3" width="40.140625" style="2" customWidth="1"/>
    <col min="4" max="4" width="18.5703125" style="2" customWidth="1"/>
    <col min="5" max="5" width="12.140625" style="2" customWidth="1"/>
    <col min="6" max="6" width="18.42578125" style="2" customWidth="1"/>
    <col min="7" max="7" width="13.28515625" style="2" customWidth="1"/>
    <col min="8" max="8" width="12.5703125" style="2" customWidth="1"/>
    <col min="9" max="9" width="13.28515625" style="2" customWidth="1"/>
    <col min="10" max="10" width="12.7109375" style="2" customWidth="1"/>
    <col min="11" max="11" width="15.28515625" style="2" customWidth="1"/>
    <col min="12" max="12" width="21.140625" style="2" customWidth="1"/>
  </cols>
  <sheetData>
    <row r="1" spans="1:12" x14ac:dyDescent="0.25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5">
      <c r="A2" s="127" t="s">
        <v>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5">
      <c r="A3" s="128" t="s">
        <v>31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5">
      <c r="A4" s="128" t="s">
        <v>152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5">
      <c r="A5" s="32"/>
    </row>
    <row r="6" spans="1:12" ht="21" thickBot="1" x14ac:dyDescent="0.3">
      <c r="A6" s="129" t="s">
        <v>32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27.75" customHeight="1" thickBot="1" x14ac:dyDescent="0.3">
      <c r="A7" s="33" t="s">
        <v>33</v>
      </c>
      <c r="B7" s="130" t="s">
        <v>35</v>
      </c>
      <c r="C7" s="130" t="s">
        <v>36</v>
      </c>
      <c r="D7" s="130" t="s">
        <v>37</v>
      </c>
      <c r="E7" s="34" t="s">
        <v>38</v>
      </c>
      <c r="F7" s="130" t="s">
        <v>40</v>
      </c>
      <c r="G7" s="34" t="s">
        <v>41</v>
      </c>
      <c r="H7" s="123" t="s">
        <v>43</v>
      </c>
      <c r="I7" s="125"/>
      <c r="J7" s="125"/>
      <c r="K7" s="126"/>
      <c r="L7" s="34" t="s">
        <v>44</v>
      </c>
    </row>
    <row r="8" spans="1:12" ht="32.25" thickBot="1" x14ac:dyDescent="0.3">
      <c r="A8" s="35" t="s">
        <v>34</v>
      </c>
      <c r="B8" s="131"/>
      <c r="C8" s="131"/>
      <c r="D8" s="131"/>
      <c r="E8" s="36" t="s">
        <v>39</v>
      </c>
      <c r="F8" s="131"/>
      <c r="G8" s="36" t="s">
        <v>42</v>
      </c>
      <c r="H8" s="36" t="s">
        <v>46</v>
      </c>
      <c r="I8" s="36" t="s">
        <v>47</v>
      </c>
      <c r="J8" s="36" t="s">
        <v>48</v>
      </c>
      <c r="K8" s="36" t="s">
        <v>49</v>
      </c>
      <c r="L8" s="36" t="s">
        <v>45</v>
      </c>
    </row>
    <row r="9" spans="1:12" ht="16.5" thickBot="1" x14ac:dyDescent="0.3">
      <c r="A9" s="8">
        <v>1</v>
      </c>
      <c r="B9" s="102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</row>
    <row r="10" spans="1:12" ht="51" customHeight="1" x14ac:dyDescent="0.25">
      <c r="A10" s="132">
        <v>1</v>
      </c>
      <c r="B10" s="134" t="s">
        <v>129</v>
      </c>
      <c r="C10" s="135" t="s">
        <v>123</v>
      </c>
      <c r="D10" s="57" t="s">
        <v>52</v>
      </c>
      <c r="E10" s="141" t="s">
        <v>50</v>
      </c>
      <c r="F10" s="138" t="s">
        <v>134</v>
      </c>
      <c r="G10" s="141" t="s">
        <v>51</v>
      </c>
      <c r="H10" s="147">
        <v>4105184</v>
      </c>
      <c r="I10" s="150">
        <v>5268495</v>
      </c>
      <c r="J10" s="147">
        <f>5326469+85670+130945</f>
        <v>5543084</v>
      </c>
      <c r="K10" s="153">
        <f>H10+I10+J10</f>
        <v>14916763</v>
      </c>
      <c r="L10" s="138" t="s">
        <v>135</v>
      </c>
    </row>
    <row r="11" spans="1:12" ht="48" customHeight="1" x14ac:dyDescent="0.25">
      <c r="A11" s="133"/>
      <c r="B11" s="134"/>
      <c r="C11" s="136"/>
      <c r="D11" s="62"/>
      <c r="E11" s="142"/>
      <c r="F11" s="139"/>
      <c r="G11" s="142"/>
      <c r="H11" s="148"/>
      <c r="I11" s="151"/>
      <c r="J11" s="148"/>
      <c r="K11" s="142"/>
      <c r="L11" s="139"/>
    </row>
    <row r="12" spans="1:12" ht="26.25" customHeight="1" x14ac:dyDescent="0.25">
      <c r="A12" s="133"/>
      <c r="B12" s="134"/>
      <c r="C12" s="136"/>
      <c r="D12" s="62"/>
      <c r="E12" s="142"/>
      <c r="F12" s="139"/>
      <c r="G12" s="142"/>
      <c r="H12" s="148"/>
      <c r="I12" s="151"/>
      <c r="J12" s="148"/>
      <c r="K12" s="142"/>
      <c r="L12" s="139"/>
    </row>
    <row r="13" spans="1:12" ht="75.75" customHeight="1" thickBot="1" x14ac:dyDescent="0.3">
      <c r="A13" s="133"/>
      <c r="B13" s="134"/>
      <c r="C13" s="137"/>
      <c r="D13" s="71"/>
      <c r="E13" s="71"/>
      <c r="F13" s="140"/>
      <c r="G13" s="143"/>
      <c r="H13" s="149"/>
      <c r="I13" s="152"/>
      <c r="J13" s="149"/>
      <c r="K13" s="143"/>
      <c r="L13" s="139"/>
    </row>
    <row r="14" spans="1:12" ht="15.75" customHeight="1" x14ac:dyDescent="0.25">
      <c r="A14" s="133"/>
      <c r="B14" s="134"/>
      <c r="C14" s="100" t="s">
        <v>140</v>
      </c>
      <c r="D14" s="61"/>
      <c r="E14" s="61"/>
      <c r="F14" s="69"/>
      <c r="G14" s="61"/>
      <c r="H14" s="154"/>
      <c r="I14" s="155"/>
      <c r="J14" s="145">
        <f>10000+350000-35000+152000+200000+125000+25000-5000</f>
        <v>822000</v>
      </c>
      <c r="K14" s="61"/>
      <c r="L14" s="139"/>
    </row>
    <row r="15" spans="1:12" ht="51.75" customHeight="1" x14ac:dyDescent="0.25">
      <c r="A15" s="133"/>
      <c r="B15" s="134"/>
      <c r="C15" s="13" t="s">
        <v>139</v>
      </c>
      <c r="D15" s="62"/>
      <c r="E15" s="62"/>
      <c r="F15" s="70"/>
      <c r="G15" s="62"/>
      <c r="H15" s="148"/>
      <c r="I15" s="156"/>
      <c r="J15" s="146"/>
      <c r="K15" s="62"/>
      <c r="L15" s="139"/>
    </row>
    <row r="16" spans="1:12" ht="213" customHeight="1" x14ac:dyDescent="0.25">
      <c r="A16" s="133"/>
      <c r="B16" s="134"/>
      <c r="C16" s="101" t="s">
        <v>146</v>
      </c>
      <c r="D16" s="62"/>
      <c r="E16" s="62"/>
      <c r="F16" s="70"/>
      <c r="G16" s="62"/>
      <c r="H16" s="148"/>
      <c r="I16" s="156"/>
      <c r="J16" s="146"/>
      <c r="K16" s="62"/>
      <c r="L16" s="139"/>
    </row>
    <row r="17" spans="1:12" ht="15" customHeight="1" x14ac:dyDescent="0.25">
      <c r="A17" s="133"/>
      <c r="B17" s="134"/>
      <c r="C17" s="101" t="s">
        <v>142</v>
      </c>
      <c r="D17" s="62"/>
      <c r="E17" s="62"/>
      <c r="F17" s="70"/>
      <c r="G17" s="62"/>
      <c r="H17" s="148"/>
      <c r="I17" s="156"/>
      <c r="J17" s="160">
        <f>66000+100000-25000+50000+28410+25000-10670-1000</f>
        <v>232740</v>
      </c>
      <c r="K17" s="62"/>
      <c r="L17" s="139"/>
    </row>
    <row r="18" spans="1:12" ht="15" customHeight="1" x14ac:dyDescent="0.25">
      <c r="A18" s="133"/>
      <c r="B18" s="134"/>
      <c r="C18" s="144" t="s">
        <v>141</v>
      </c>
      <c r="D18" s="104"/>
      <c r="E18" s="105"/>
      <c r="F18" s="70"/>
      <c r="G18" s="62"/>
      <c r="H18" s="148"/>
      <c r="I18" s="156"/>
      <c r="J18" s="160"/>
      <c r="K18" s="62"/>
      <c r="L18" s="139"/>
    </row>
    <row r="19" spans="1:12" ht="15.75" customHeight="1" x14ac:dyDescent="0.25">
      <c r="A19" s="133"/>
      <c r="B19" s="134"/>
      <c r="C19" s="144"/>
      <c r="D19" s="104"/>
      <c r="E19" s="105"/>
      <c r="F19" s="70"/>
      <c r="G19" s="62"/>
      <c r="H19" s="148"/>
      <c r="I19" s="156"/>
      <c r="J19" s="160"/>
      <c r="K19" s="62"/>
      <c r="L19" s="139"/>
    </row>
    <row r="20" spans="1:12" x14ac:dyDescent="0.25">
      <c r="A20" s="133"/>
      <c r="B20" s="134"/>
      <c r="C20" s="144"/>
      <c r="D20" s="104"/>
      <c r="E20" s="105"/>
      <c r="F20" s="70"/>
      <c r="G20" s="62"/>
      <c r="H20" s="148"/>
      <c r="I20" s="156"/>
      <c r="J20" s="160"/>
      <c r="K20" s="62"/>
      <c r="L20" s="14"/>
    </row>
    <row r="21" spans="1:12" ht="204.75" customHeight="1" x14ac:dyDescent="0.25">
      <c r="A21" s="133"/>
      <c r="B21" s="134"/>
      <c r="C21" s="99" t="s">
        <v>147</v>
      </c>
      <c r="D21" s="104"/>
      <c r="E21" s="105"/>
      <c r="F21" s="70"/>
      <c r="G21" s="62"/>
      <c r="H21" s="148"/>
      <c r="I21" s="156"/>
      <c r="J21" s="160"/>
      <c r="K21" s="105"/>
      <c r="L21" s="14"/>
    </row>
    <row r="22" spans="1:12" x14ac:dyDescent="0.25">
      <c r="A22" s="133"/>
      <c r="B22" s="134"/>
      <c r="C22" s="103" t="s">
        <v>143</v>
      </c>
      <c r="D22" s="104"/>
      <c r="E22" s="105"/>
      <c r="F22" s="70"/>
      <c r="G22" s="62"/>
      <c r="H22" s="148"/>
      <c r="I22" s="156"/>
      <c r="J22" s="160"/>
      <c r="K22" s="105"/>
      <c r="L22" s="14"/>
    </row>
    <row r="23" spans="1:12" ht="30" x14ac:dyDescent="0.25">
      <c r="A23" s="133"/>
      <c r="B23" s="134"/>
      <c r="C23" s="99" t="s">
        <v>148</v>
      </c>
      <c r="D23" s="104"/>
      <c r="E23" s="105"/>
      <c r="F23" s="70"/>
      <c r="G23" s="62"/>
      <c r="H23" s="148"/>
      <c r="I23" s="156"/>
      <c r="J23" s="108">
        <f>100000-70000+1000</f>
        <v>31000</v>
      </c>
      <c r="K23" s="105"/>
      <c r="L23" s="14"/>
    </row>
    <row r="24" spans="1:12" x14ac:dyDescent="0.25">
      <c r="A24" s="133"/>
      <c r="B24" s="134"/>
      <c r="C24" s="103" t="s">
        <v>144</v>
      </c>
      <c r="D24" s="104"/>
      <c r="E24" s="105"/>
      <c r="F24" s="70"/>
      <c r="G24" s="62"/>
      <c r="H24" s="148"/>
      <c r="I24" s="156"/>
      <c r="J24" s="158">
        <v>60000</v>
      </c>
      <c r="K24" s="105"/>
      <c r="L24" s="14"/>
    </row>
    <row r="25" spans="1:12" ht="57.75" thickBot="1" x14ac:dyDescent="0.3">
      <c r="A25" s="133"/>
      <c r="B25" s="134"/>
      <c r="C25" s="103" t="s">
        <v>145</v>
      </c>
      <c r="D25" s="104"/>
      <c r="E25" s="106"/>
      <c r="F25" s="72"/>
      <c r="G25" s="71"/>
      <c r="H25" s="149"/>
      <c r="I25" s="157"/>
      <c r="J25" s="159"/>
      <c r="K25" s="106"/>
      <c r="L25" s="14"/>
    </row>
    <row r="26" spans="1:12" ht="32.25" customHeight="1" thickBot="1" x14ac:dyDescent="0.3">
      <c r="A26" s="133"/>
      <c r="B26" s="134"/>
      <c r="C26" s="109"/>
      <c r="D26" s="107"/>
      <c r="E26" s="98"/>
      <c r="F26" s="58"/>
      <c r="G26" s="58"/>
      <c r="H26" s="60"/>
      <c r="I26" s="59"/>
      <c r="J26" s="60"/>
      <c r="K26" s="58"/>
      <c r="L26" s="14"/>
    </row>
    <row r="27" spans="1:12" ht="16.5" thickBot="1" x14ac:dyDescent="0.3">
      <c r="A27" s="123" t="s">
        <v>53</v>
      </c>
      <c r="B27" s="124"/>
      <c r="C27" s="124"/>
      <c r="D27" s="124"/>
      <c r="E27" s="125"/>
      <c r="F27" s="125"/>
      <c r="G27" s="126"/>
      <c r="H27" s="76">
        <v>4105184</v>
      </c>
      <c r="I27" s="74">
        <v>5268495</v>
      </c>
      <c r="J27" s="74">
        <f>J10+J14+J17+J24+J23</f>
        <v>6688824</v>
      </c>
      <c r="K27" s="75">
        <f>H27+I27+J27</f>
        <v>16062503</v>
      </c>
      <c r="L27" s="73"/>
    </row>
    <row r="28" spans="1:12" x14ac:dyDescent="0.25">
      <c r="A28" s="15"/>
    </row>
    <row r="29" spans="1:12" x14ac:dyDescent="0.25">
      <c r="A29" s="37"/>
    </row>
    <row r="30" spans="1:12" x14ac:dyDescent="0.25">
      <c r="A30" s="32"/>
    </row>
    <row r="31" spans="1:12" x14ac:dyDescent="0.25">
      <c r="A31" s="32"/>
      <c r="C31" s="228" t="s">
        <v>150</v>
      </c>
      <c r="D31" s="228"/>
      <c r="F31" s="228" t="s">
        <v>151</v>
      </c>
    </row>
    <row r="32" spans="1:12" x14ac:dyDescent="0.25">
      <c r="A32" s="32"/>
    </row>
    <row r="33" spans="1:1" x14ac:dyDescent="0.25">
      <c r="A33" s="32"/>
    </row>
    <row r="34" spans="1:1" x14ac:dyDescent="0.25">
      <c r="A34" s="32"/>
    </row>
    <row r="35" spans="1:1" x14ac:dyDescent="0.25">
      <c r="A35" s="32"/>
    </row>
    <row r="36" spans="1:1" x14ac:dyDescent="0.25">
      <c r="A36" s="32"/>
    </row>
    <row r="37" spans="1:1" x14ac:dyDescent="0.25">
      <c r="A37" s="32"/>
    </row>
    <row r="38" spans="1:1" x14ac:dyDescent="0.25">
      <c r="A38" s="32"/>
    </row>
    <row r="39" spans="1:1" x14ac:dyDescent="0.25">
      <c r="A39" s="32"/>
    </row>
    <row r="40" spans="1:1" x14ac:dyDescent="0.25">
      <c r="A40" s="32"/>
    </row>
    <row r="41" spans="1:1" x14ac:dyDescent="0.25">
      <c r="A41" s="32"/>
    </row>
    <row r="42" spans="1:1" x14ac:dyDescent="0.25">
      <c r="A42" s="32"/>
    </row>
    <row r="43" spans="1:1" x14ac:dyDescent="0.25">
      <c r="A43" s="32"/>
    </row>
    <row r="44" spans="1:1" x14ac:dyDescent="0.25">
      <c r="A44" s="32"/>
    </row>
    <row r="45" spans="1:1" x14ac:dyDescent="0.25">
      <c r="A45" s="32"/>
    </row>
    <row r="46" spans="1:1" x14ac:dyDescent="0.25">
      <c r="A46" s="32"/>
    </row>
    <row r="47" spans="1:1" x14ac:dyDescent="0.25">
      <c r="A47" s="32"/>
    </row>
  </sheetData>
  <mergeCells count="28">
    <mergeCell ref="C18:C20"/>
    <mergeCell ref="J14:J16"/>
    <mergeCell ref="E10:E12"/>
    <mergeCell ref="L10:L19"/>
    <mergeCell ref="H10:H13"/>
    <mergeCell ref="I10:I13"/>
    <mergeCell ref="J10:J13"/>
    <mergeCell ref="K10:K13"/>
    <mergeCell ref="H14:H25"/>
    <mergeCell ref="I14:I25"/>
    <mergeCell ref="J24:J25"/>
    <mergeCell ref="J17:J22"/>
    <mergeCell ref="A27:G27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H7:K7"/>
    <mergeCell ref="A10:A26"/>
    <mergeCell ref="B10:B26"/>
    <mergeCell ref="C10:C13"/>
    <mergeCell ref="F10:F13"/>
    <mergeCell ref="G10:G13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zoomScaleNormal="100" zoomScaleSheetLayoutView="100" workbookViewId="0">
      <selection activeCell="B29" sqref="B29:E29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61" t="s">
        <v>91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x14ac:dyDescent="0.25">
      <c r="A2" s="161" t="s">
        <v>30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x14ac:dyDescent="0.25">
      <c r="A3" s="162" t="s">
        <v>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x14ac:dyDescent="0.25">
      <c r="A4" s="162" t="s">
        <v>153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ht="15.75" x14ac:dyDescent="0.25">
      <c r="A5" s="15"/>
    </row>
    <row r="6" spans="1:15" ht="20.25" x14ac:dyDescent="0.25">
      <c r="A6" s="163" t="s">
        <v>55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</row>
    <row r="7" spans="1:15" ht="19.5" thickBot="1" x14ac:dyDescent="0.3">
      <c r="A7" s="16"/>
    </row>
    <row r="8" spans="1:15" ht="21" customHeight="1" x14ac:dyDescent="0.25">
      <c r="A8" s="17" t="s">
        <v>33</v>
      </c>
      <c r="B8" s="17" t="s">
        <v>57</v>
      </c>
      <c r="C8" s="17" t="s">
        <v>59</v>
      </c>
      <c r="D8" s="17" t="s">
        <v>61</v>
      </c>
      <c r="E8" s="201" t="s">
        <v>64</v>
      </c>
      <c r="F8" s="202"/>
      <c r="G8" s="202"/>
      <c r="H8" s="202"/>
      <c r="I8" s="202"/>
      <c r="J8" s="203"/>
      <c r="K8" s="201" t="s">
        <v>65</v>
      </c>
      <c r="L8" s="202"/>
      <c r="M8" s="203"/>
      <c r="N8" s="201" t="s">
        <v>68</v>
      </c>
      <c r="O8" s="203"/>
    </row>
    <row r="9" spans="1:15" ht="15" customHeight="1" x14ac:dyDescent="0.25">
      <c r="A9" s="18" t="s">
        <v>56</v>
      </c>
      <c r="B9" s="18" t="s">
        <v>58</v>
      </c>
      <c r="C9" s="18" t="s">
        <v>60</v>
      </c>
      <c r="D9" s="18" t="s">
        <v>62</v>
      </c>
      <c r="E9" s="204"/>
      <c r="F9" s="205"/>
      <c r="G9" s="205"/>
      <c r="H9" s="205"/>
      <c r="I9" s="205"/>
      <c r="J9" s="206"/>
      <c r="K9" s="204" t="s">
        <v>66</v>
      </c>
      <c r="L9" s="205"/>
      <c r="M9" s="206"/>
      <c r="N9" s="204" t="s">
        <v>66</v>
      </c>
      <c r="O9" s="206"/>
    </row>
    <row r="10" spans="1:15" ht="21.75" customHeight="1" thickBot="1" x14ac:dyDescent="0.3">
      <c r="A10" s="19"/>
      <c r="B10" s="19"/>
      <c r="C10" s="19"/>
      <c r="D10" s="18" t="s">
        <v>63</v>
      </c>
      <c r="E10" s="207"/>
      <c r="F10" s="208"/>
      <c r="G10" s="208"/>
      <c r="H10" s="208"/>
      <c r="I10" s="208"/>
      <c r="J10" s="209"/>
      <c r="K10" s="207" t="s">
        <v>67</v>
      </c>
      <c r="L10" s="208"/>
      <c r="M10" s="209"/>
      <c r="N10" s="207" t="s">
        <v>67</v>
      </c>
      <c r="O10" s="209"/>
    </row>
    <row r="11" spans="1:15" ht="15.75" thickBot="1" x14ac:dyDescent="0.3">
      <c r="A11" s="19"/>
      <c r="B11" s="19"/>
      <c r="C11" s="19"/>
      <c r="D11" s="19"/>
      <c r="E11" s="192" t="s">
        <v>69</v>
      </c>
      <c r="F11" s="193"/>
      <c r="G11" s="192" t="s">
        <v>70</v>
      </c>
      <c r="H11" s="193"/>
      <c r="I11" s="192" t="s">
        <v>71</v>
      </c>
      <c r="J11" s="193"/>
      <c r="K11" s="194"/>
      <c r="L11" s="195"/>
      <c r="M11" s="195"/>
      <c r="N11" s="195"/>
      <c r="O11" s="196"/>
    </row>
    <row r="12" spans="1:15" ht="15.75" thickBot="1" x14ac:dyDescent="0.3">
      <c r="A12" s="20">
        <v>1</v>
      </c>
      <c r="B12" s="21">
        <v>2</v>
      </c>
      <c r="C12" s="20">
        <v>3</v>
      </c>
      <c r="D12" s="20">
        <v>4</v>
      </c>
      <c r="E12" s="197">
        <v>5</v>
      </c>
      <c r="F12" s="198"/>
      <c r="G12" s="197">
        <v>6</v>
      </c>
      <c r="H12" s="198"/>
      <c r="I12" s="197">
        <v>7</v>
      </c>
      <c r="J12" s="198"/>
      <c r="K12" s="197">
        <v>8</v>
      </c>
      <c r="L12" s="199"/>
      <c r="M12" s="199"/>
      <c r="N12" s="200">
        <v>9</v>
      </c>
      <c r="O12" s="200"/>
    </row>
    <row r="13" spans="1:15" ht="15.75" thickBot="1" x14ac:dyDescent="0.3">
      <c r="A13" s="23"/>
      <c r="B13" s="173" t="s">
        <v>72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4"/>
      <c r="O13" s="39"/>
    </row>
    <row r="14" spans="1:15" ht="62.25" customHeight="1" thickBot="1" x14ac:dyDescent="0.3">
      <c r="A14" s="175">
        <v>1</v>
      </c>
      <c r="B14" s="177" t="s">
        <v>136</v>
      </c>
      <c r="C14" s="179" t="s">
        <v>73</v>
      </c>
      <c r="D14" s="179" t="s">
        <v>74</v>
      </c>
      <c r="E14" s="53">
        <v>4105184</v>
      </c>
      <c r="F14" s="181">
        <v>5268495</v>
      </c>
      <c r="G14" s="182"/>
      <c r="H14" s="184">
        <f>'додаток 2'!J27</f>
        <v>6688824</v>
      </c>
      <c r="I14" s="185"/>
      <c r="J14" s="186"/>
      <c r="K14" s="187"/>
      <c r="L14" s="186"/>
      <c r="M14" s="190"/>
      <c r="N14" s="190"/>
      <c r="O14" s="187"/>
    </row>
    <row r="15" spans="1:15" ht="26.25" hidden="1" customHeight="1" thickBot="1" x14ac:dyDescent="0.3">
      <c r="A15" s="176"/>
      <c r="B15" s="178"/>
      <c r="C15" s="180"/>
      <c r="D15" s="180"/>
      <c r="E15" s="27"/>
      <c r="F15" s="183"/>
      <c r="G15" s="182"/>
      <c r="H15" s="183"/>
      <c r="I15" s="182"/>
      <c r="J15" s="188"/>
      <c r="K15" s="189"/>
      <c r="L15" s="188"/>
      <c r="M15" s="191"/>
      <c r="N15" s="191"/>
      <c r="O15" s="189"/>
    </row>
    <row r="16" spans="1:15" ht="15.75" thickBot="1" x14ac:dyDescent="0.3">
      <c r="A16" s="25">
        <v>2</v>
      </c>
      <c r="B16" s="26" t="s">
        <v>75</v>
      </c>
      <c r="C16" s="23" t="s">
        <v>76</v>
      </c>
      <c r="D16" s="23" t="s">
        <v>77</v>
      </c>
      <c r="E16" s="77">
        <v>16</v>
      </c>
      <c r="F16" s="172">
        <v>16</v>
      </c>
      <c r="G16" s="170"/>
      <c r="H16" s="172">
        <v>16.5</v>
      </c>
      <c r="I16" s="170"/>
      <c r="J16" s="164"/>
      <c r="K16" s="165"/>
      <c r="L16" s="164"/>
      <c r="M16" s="166"/>
      <c r="N16" s="166"/>
      <c r="O16" s="165"/>
    </row>
    <row r="17" spans="1:15" ht="15.75" thickBot="1" x14ac:dyDescent="0.3">
      <c r="A17" s="23"/>
      <c r="B17" s="168" t="s">
        <v>92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6"/>
      <c r="N17" s="166"/>
      <c r="O17" s="165"/>
    </row>
    <row r="18" spans="1:15" ht="26.25" thickBot="1" x14ac:dyDescent="0.3">
      <c r="A18" s="25">
        <v>1</v>
      </c>
      <c r="B18" s="26" t="s">
        <v>78</v>
      </c>
      <c r="C18" s="23" t="s">
        <v>79</v>
      </c>
      <c r="D18" s="23"/>
      <c r="E18" s="23">
        <v>1</v>
      </c>
      <c r="F18" s="164">
        <v>1</v>
      </c>
      <c r="G18" s="165"/>
      <c r="H18" s="164">
        <v>1</v>
      </c>
      <c r="I18" s="165"/>
      <c r="J18" s="164"/>
      <c r="K18" s="165"/>
      <c r="L18" s="164"/>
      <c r="M18" s="166"/>
      <c r="N18" s="166"/>
      <c r="O18" s="165"/>
    </row>
    <row r="19" spans="1:15" ht="15.75" thickBot="1" x14ac:dyDescent="0.3">
      <c r="A19" s="25">
        <v>2</v>
      </c>
      <c r="B19" s="26" t="s">
        <v>80</v>
      </c>
      <c r="C19" s="23" t="s">
        <v>81</v>
      </c>
      <c r="D19" s="23"/>
      <c r="E19" s="77">
        <v>16</v>
      </c>
      <c r="F19" s="172">
        <v>16</v>
      </c>
      <c r="G19" s="170"/>
      <c r="H19" s="172">
        <v>16.5</v>
      </c>
      <c r="I19" s="170"/>
      <c r="J19" s="164"/>
      <c r="K19" s="165"/>
      <c r="L19" s="164"/>
      <c r="M19" s="166"/>
      <c r="N19" s="166"/>
      <c r="O19" s="165"/>
    </row>
    <row r="20" spans="1:15" ht="15.75" thickBot="1" x14ac:dyDescent="0.3">
      <c r="A20" s="25"/>
      <c r="B20" s="26" t="s">
        <v>137</v>
      </c>
      <c r="C20" s="66" t="s">
        <v>81</v>
      </c>
      <c r="D20" s="66"/>
      <c r="E20" s="77">
        <v>5</v>
      </c>
      <c r="F20" s="78">
        <v>5</v>
      </c>
      <c r="G20" s="79">
        <v>5</v>
      </c>
      <c r="H20" s="78"/>
      <c r="I20" s="79">
        <v>7</v>
      </c>
      <c r="J20" s="63"/>
      <c r="K20" s="64"/>
      <c r="L20" s="63"/>
      <c r="M20" s="65"/>
      <c r="N20" s="65"/>
      <c r="O20" s="64"/>
    </row>
    <row r="21" spans="1:15" ht="15.75" thickBot="1" x14ac:dyDescent="0.3">
      <c r="A21" s="25">
        <v>3</v>
      </c>
      <c r="B21" s="26" t="s">
        <v>82</v>
      </c>
      <c r="C21" s="23" t="s">
        <v>124</v>
      </c>
      <c r="D21" s="23"/>
      <c r="E21" s="56">
        <v>1000000</v>
      </c>
      <c r="F21" s="171">
        <v>1000000</v>
      </c>
      <c r="G21" s="165"/>
      <c r="H21" s="171">
        <v>1500000</v>
      </c>
      <c r="I21" s="165"/>
      <c r="J21" s="164"/>
      <c r="K21" s="165"/>
      <c r="L21" s="164"/>
      <c r="M21" s="166"/>
      <c r="N21" s="166"/>
      <c r="O21" s="165"/>
    </row>
    <row r="22" spans="1:15" ht="15.75" thickBot="1" x14ac:dyDescent="0.3">
      <c r="A22" s="23"/>
      <c r="B22" s="168" t="s">
        <v>83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24"/>
    </row>
    <row r="23" spans="1:15" ht="15.75" thickBot="1" x14ac:dyDescent="0.3">
      <c r="A23" s="20"/>
      <c r="B23" s="26" t="s">
        <v>84</v>
      </c>
      <c r="C23" s="23" t="s">
        <v>85</v>
      </c>
      <c r="D23" s="23"/>
      <c r="E23" s="169">
        <v>256574</v>
      </c>
      <c r="F23" s="170"/>
      <c r="G23" s="169">
        <v>329281</v>
      </c>
      <c r="H23" s="170"/>
      <c r="I23" s="169">
        <v>332904</v>
      </c>
      <c r="J23" s="170"/>
      <c r="K23" s="164"/>
      <c r="L23" s="166"/>
      <c r="M23" s="165"/>
      <c r="N23" s="164"/>
      <c r="O23" s="165"/>
    </row>
    <row r="24" spans="1:15" ht="15.75" thickBot="1" x14ac:dyDescent="0.3">
      <c r="A24" s="23"/>
      <c r="B24" s="167" t="s">
        <v>86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24"/>
    </row>
    <row r="25" spans="1:15" ht="15.75" thickBot="1" x14ac:dyDescent="0.3">
      <c r="A25" s="28">
        <v>1</v>
      </c>
      <c r="B25" s="28" t="s">
        <v>87</v>
      </c>
      <c r="C25" s="29" t="s">
        <v>88</v>
      </c>
      <c r="D25" s="29"/>
      <c r="E25" s="164">
        <v>100</v>
      </c>
      <c r="F25" s="165"/>
      <c r="G25" s="164">
        <v>100</v>
      </c>
      <c r="H25" s="165"/>
      <c r="I25" s="164">
        <v>100</v>
      </c>
      <c r="J25" s="165"/>
      <c r="K25" s="164"/>
      <c r="L25" s="166"/>
      <c r="M25" s="165"/>
      <c r="N25" s="164"/>
      <c r="O25" s="165"/>
    </row>
    <row r="26" spans="1:15" ht="15.75" thickBot="1" x14ac:dyDescent="0.3">
      <c r="A26" s="30"/>
      <c r="B26" s="30" t="s">
        <v>89</v>
      </c>
      <c r="C26" s="31" t="s">
        <v>88</v>
      </c>
      <c r="D26" s="31"/>
      <c r="E26" s="164">
        <v>100</v>
      </c>
      <c r="F26" s="165"/>
      <c r="G26" s="164">
        <v>100</v>
      </c>
      <c r="H26" s="165"/>
      <c r="I26" s="164">
        <v>100</v>
      </c>
      <c r="J26" s="165"/>
      <c r="K26" s="164"/>
      <c r="L26" s="166"/>
      <c r="M26" s="165"/>
      <c r="N26" s="164"/>
      <c r="O26" s="165"/>
    </row>
    <row r="27" spans="1:15" ht="26.25" thickBot="1" x14ac:dyDescent="0.3">
      <c r="A27" s="30"/>
      <c r="B27" s="30" t="s">
        <v>90</v>
      </c>
      <c r="C27" s="31" t="s">
        <v>88</v>
      </c>
      <c r="D27" s="31"/>
      <c r="E27" s="164">
        <v>100</v>
      </c>
      <c r="F27" s="165"/>
      <c r="G27" s="164">
        <v>100</v>
      </c>
      <c r="H27" s="165"/>
      <c r="I27" s="164">
        <v>100</v>
      </c>
      <c r="J27" s="165"/>
      <c r="K27" s="164"/>
      <c r="L27" s="166"/>
      <c r="M27" s="165"/>
      <c r="N27" s="164"/>
      <c r="O27" s="165"/>
    </row>
    <row r="28" spans="1:1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x14ac:dyDescent="0.25">
      <c r="B29" s="228" t="s">
        <v>150</v>
      </c>
      <c r="C29" s="228"/>
      <c r="D29" s="2"/>
      <c r="E29" s="228" t="s">
        <v>151</v>
      </c>
    </row>
  </sheetData>
  <mergeCells count="71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B22:N22"/>
    <mergeCell ref="E23:F23"/>
    <mergeCell ref="G23:H23"/>
    <mergeCell ref="I23:J23"/>
    <mergeCell ref="K23:M23"/>
    <mergeCell ref="N23:O23"/>
    <mergeCell ref="B24:N24"/>
    <mergeCell ref="E25:F25"/>
    <mergeCell ref="G25:H25"/>
    <mergeCell ref="I25:J25"/>
    <mergeCell ref="K25:M25"/>
    <mergeCell ref="N25:O25"/>
    <mergeCell ref="E27:F27"/>
    <mergeCell ref="G27:H27"/>
    <mergeCell ref="I27:J27"/>
    <mergeCell ref="K27:M27"/>
    <mergeCell ref="N27:O27"/>
    <mergeCell ref="E26:F26"/>
    <mergeCell ref="G26:H26"/>
    <mergeCell ref="I26:J26"/>
    <mergeCell ref="K26:M26"/>
    <mergeCell ref="N26:O26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zoomScaleNormal="100" zoomScaleSheetLayoutView="100" workbookViewId="0">
      <selection activeCell="B26" sqref="B26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12"/>
    </row>
    <row r="2" spans="1:8" x14ac:dyDescent="0.25">
      <c r="A2" s="12"/>
    </row>
    <row r="3" spans="1:8" x14ac:dyDescent="0.25">
      <c r="A3" s="210" t="s">
        <v>113</v>
      </c>
      <c r="B3" s="210"/>
      <c r="C3" s="210"/>
      <c r="D3" s="210"/>
      <c r="E3" s="210"/>
      <c r="F3" s="210"/>
      <c r="G3" s="210"/>
    </row>
    <row r="4" spans="1:8" x14ac:dyDescent="0.25">
      <c r="A4" s="210" t="s">
        <v>30</v>
      </c>
      <c r="B4" s="210"/>
      <c r="C4" s="210"/>
      <c r="D4" s="210"/>
      <c r="E4" s="210"/>
      <c r="F4" s="210"/>
      <c r="G4" s="210"/>
    </row>
    <row r="5" spans="1:8" x14ac:dyDescent="0.25">
      <c r="A5" s="211" t="s">
        <v>31</v>
      </c>
      <c r="B5" s="211"/>
      <c r="C5" s="211"/>
      <c r="D5" s="211"/>
      <c r="E5" s="211"/>
      <c r="F5" s="211"/>
      <c r="G5" s="211"/>
    </row>
    <row r="6" spans="1:8" x14ac:dyDescent="0.25">
      <c r="A6" s="211" t="s">
        <v>154</v>
      </c>
      <c r="B6" s="211"/>
      <c r="C6" s="211"/>
      <c r="D6" s="211"/>
      <c r="E6" s="211"/>
      <c r="F6" s="211"/>
      <c r="G6" s="211"/>
    </row>
    <row r="7" spans="1:8" ht="20.25" x14ac:dyDescent="0.25">
      <c r="A7" s="212" t="s">
        <v>93</v>
      </c>
      <c r="B7" s="212"/>
      <c r="C7" s="212"/>
      <c r="D7" s="212"/>
      <c r="E7" s="212"/>
      <c r="F7" s="212"/>
      <c r="G7" s="212"/>
    </row>
    <row r="8" spans="1:8" ht="19.5" thickBot="1" x14ac:dyDescent="0.3">
      <c r="A8" s="51"/>
      <c r="B8" s="51"/>
      <c r="C8" s="51"/>
      <c r="D8" s="51"/>
      <c r="E8" s="51"/>
      <c r="F8" s="51"/>
      <c r="G8" s="52" t="s">
        <v>73</v>
      </c>
    </row>
    <row r="9" spans="1:8" ht="23.25" customHeight="1" x14ac:dyDescent="0.25">
      <c r="A9" s="40" t="s">
        <v>94</v>
      </c>
      <c r="B9" s="219" t="s">
        <v>98</v>
      </c>
      <c r="C9" s="220"/>
      <c r="D9" s="220"/>
      <c r="E9" s="220"/>
      <c r="F9" s="221"/>
      <c r="G9" s="42" t="s">
        <v>49</v>
      </c>
      <c r="H9" s="213"/>
    </row>
    <row r="10" spans="1:8" ht="12.75" customHeight="1" thickBot="1" x14ac:dyDescent="0.3">
      <c r="A10" s="41" t="s">
        <v>95</v>
      </c>
      <c r="B10" s="222"/>
      <c r="C10" s="223"/>
      <c r="D10" s="223"/>
      <c r="E10" s="223"/>
      <c r="F10" s="224"/>
      <c r="G10" s="43" t="s">
        <v>99</v>
      </c>
      <c r="H10" s="213"/>
    </row>
    <row r="11" spans="1:8" ht="24" customHeight="1" thickBot="1" x14ac:dyDescent="0.3">
      <c r="A11" s="41" t="s">
        <v>96</v>
      </c>
      <c r="B11" s="225" t="s">
        <v>101</v>
      </c>
      <c r="C11" s="226"/>
      <c r="D11" s="227"/>
      <c r="E11" s="40" t="s">
        <v>102</v>
      </c>
      <c r="F11" s="40" t="s">
        <v>103</v>
      </c>
      <c r="G11" s="43" t="s">
        <v>39</v>
      </c>
      <c r="H11" s="11"/>
    </row>
    <row r="12" spans="1:8" ht="27.75" customHeight="1" x14ac:dyDescent="0.25">
      <c r="A12" s="41" t="s">
        <v>97</v>
      </c>
      <c r="B12" s="130" t="s">
        <v>46</v>
      </c>
      <c r="C12" s="130" t="s">
        <v>104</v>
      </c>
      <c r="D12" s="130" t="s">
        <v>48</v>
      </c>
      <c r="E12" s="40" t="s">
        <v>105</v>
      </c>
      <c r="F12" s="40" t="s">
        <v>107</v>
      </c>
      <c r="G12" s="43" t="s">
        <v>100</v>
      </c>
      <c r="H12" s="213"/>
    </row>
    <row r="13" spans="1:8" ht="16.5" thickBot="1" x14ac:dyDescent="0.3">
      <c r="A13" s="19"/>
      <c r="B13" s="131"/>
      <c r="C13" s="131"/>
      <c r="D13" s="131"/>
      <c r="E13" s="41" t="s">
        <v>106</v>
      </c>
      <c r="F13" s="41" t="s">
        <v>106</v>
      </c>
      <c r="G13" s="1"/>
      <c r="H13" s="213"/>
    </row>
    <row r="14" spans="1:8" ht="16.5" thickBot="1" x14ac:dyDescent="0.3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  <c r="G14" s="44">
        <v>7</v>
      </c>
      <c r="H14" s="11"/>
    </row>
    <row r="15" spans="1:8" ht="26.25" customHeight="1" x14ac:dyDescent="0.25">
      <c r="A15" s="45" t="s">
        <v>108</v>
      </c>
      <c r="B15" s="216">
        <v>4105184</v>
      </c>
      <c r="C15" s="216">
        <v>5268495</v>
      </c>
      <c r="D15" s="216">
        <f>'додаток 2'!J27</f>
        <v>6688824</v>
      </c>
      <c r="E15" s="217"/>
      <c r="F15" s="217"/>
      <c r="G15" s="214">
        <f>B15+C15+D15</f>
        <v>16062503</v>
      </c>
      <c r="H15" s="213"/>
    </row>
    <row r="16" spans="1:8" ht="17.25" customHeight="1" thickBot="1" x14ac:dyDescent="0.3">
      <c r="A16" s="46" t="s">
        <v>109</v>
      </c>
      <c r="B16" s="180"/>
      <c r="C16" s="180"/>
      <c r="D16" s="180"/>
      <c r="E16" s="218"/>
      <c r="F16" s="218"/>
      <c r="G16" s="215"/>
      <c r="H16" s="213"/>
    </row>
    <row r="17" spans="1:8" ht="16.5" thickBot="1" x14ac:dyDescent="0.3">
      <c r="A17" s="45" t="s">
        <v>110</v>
      </c>
      <c r="B17" s="22"/>
      <c r="C17" s="22"/>
      <c r="D17" s="22"/>
      <c r="E17" s="47"/>
      <c r="F17" s="47"/>
      <c r="G17" s="38"/>
      <c r="H17" s="11"/>
    </row>
    <row r="18" spans="1:8" ht="15.75" x14ac:dyDescent="0.25">
      <c r="A18" s="45"/>
      <c r="B18" s="216">
        <f>B15</f>
        <v>4105184</v>
      </c>
      <c r="C18" s="216">
        <f>C15</f>
        <v>5268495</v>
      </c>
      <c r="D18" s="216">
        <f>D15</f>
        <v>6688824</v>
      </c>
      <c r="E18" s="217"/>
      <c r="F18" s="217"/>
      <c r="G18" s="214">
        <f>G15</f>
        <v>16062503</v>
      </c>
      <c r="H18" s="213"/>
    </row>
    <row r="19" spans="1:8" ht="19.5" customHeight="1" thickBot="1" x14ac:dyDescent="0.3">
      <c r="A19" s="46" t="s">
        <v>111</v>
      </c>
      <c r="B19" s="180"/>
      <c r="C19" s="180"/>
      <c r="D19" s="180"/>
      <c r="E19" s="218"/>
      <c r="F19" s="218"/>
      <c r="G19" s="215"/>
      <c r="H19" s="213"/>
    </row>
    <row r="20" spans="1:8" ht="27" customHeight="1" thickBot="1" x14ac:dyDescent="0.3">
      <c r="A20" s="48" t="s">
        <v>112</v>
      </c>
      <c r="B20" s="49"/>
      <c r="C20" s="49"/>
      <c r="D20" s="49"/>
      <c r="E20" s="49"/>
      <c r="F20" s="49"/>
      <c r="G20" s="50"/>
      <c r="H20" s="11"/>
    </row>
    <row r="21" spans="1:8" ht="18.75" x14ac:dyDescent="0.25">
      <c r="A21" s="16"/>
    </row>
    <row r="23" spans="1:8" ht="15.75" x14ac:dyDescent="0.25">
      <c r="A23" s="228" t="s">
        <v>150</v>
      </c>
      <c r="B23" s="228"/>
      <c r="C23" s="2"/>
      <c r="D23" s="228" t="s">
        <v>151</v>
      </c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2025-12-29T12:15:02Z</dcterms:modified>
</cp:coreProperties>
</file>