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G15" i="4"/>
  <c r="K52" i="2" l="1"/>
  <c r="K48" i="2"/>
  <c r="K10" i="2"/>
  <c r="J48" i="2"/>
  <c r="J10" i="2"/>
  <c r="J52" i="2" l="1"/>
  <c r="C18" i="4" l="1"/>
  <c r="B18" i="4"/>
  <c r="G18" i="4"/>
  <c r="D15" i="4"/>
  <c r="D18" i="4" s="1"/>
  <c r="H14" i="3"/>
</calcChain>
</file>

<file path=xl/sharedStrings.xml><?xml version="1.0" encoding="utf-8"?>
<sst xmlns="http://schemas.openxmlformats.org/spreadsheetml/2006/main" count="227" uniqueCount="189">
  <si>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</si>
  <si>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</si>
  <si>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</si>
  <si>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</si>
  <si>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</si>
  <si>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</si>
  <si>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</si>
  <si>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</si>
  <si>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</si>
  <si>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</si>
  <si>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</si>
  <si>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</si>
  <si>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</si>
  <si>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</si>
  <si>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</si>
  <si>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</si>
  <si>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</si>
  <si>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</si>
  <si>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</si>
  <si>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</si>
  <si>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</si>
  <si>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</si>
  <si>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</si>
  <si>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</si>
  <si>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</si>
  <si>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</si>
  <si>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</si>
  <si>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</si>
  <si>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</si>
  <si>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</si>
  <si>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</si>
  <si>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</si>
  <si>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</si>
  <si>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</si>
  <si>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</si>
  <si>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</si>
  <si>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</si>
  <si>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</si>
  <si>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</si>
  <si>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</si>
  <si>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</si>
  <si>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</si>
  <si>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</si>
  <si>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</si>
  <si>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</si>
  <si>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</si>
  <si>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</si>
  <si>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</si>
  <si>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</si>
  <si>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</si>
  <si>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</si>
  <si>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</si>
  <si>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</si>
  <si>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</si>
  <si>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</si>
  <si>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</si>
  <si>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</si>
  <si>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</si>
  <si>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</si>
  <si>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</si>
  <si>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</si>
  <si>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</si>
  <si>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</si>
  <si>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</si>
  <si>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</si>
  <si>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</si>
  <si>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</si>
  <si>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</si>
  <si>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</si>
  <si>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</si>
  <si>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</si>
  <si>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</si>
  <si>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</si>
  <si>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</si>
  <si>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</si>
  <si>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</si>
  <si>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</si>
  <si>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</si>
  <si>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</si>
  <si>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</si>
  <si>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</si>
  <si>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</si>
  <si>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</si>
  <si>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</si>
  <si>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</si>
  <si>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</si>
  <si>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</si>
  <si>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</si>
  <si>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</si>
  <si>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</si>
  <si>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</si>
  <si>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</si>
  <si>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</si>
  <si>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</si>
  <si>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</si>
  <si>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</si>
  <si>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</si>
  <si>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</si>
  <si>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</si>
  <si>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</si>
  <si>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</si>
  <si>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</si>
  <si>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</si>
  <si>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</si>
  <si>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</si>
  <si>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</si>
  <si>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</si>
  <si>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</si>
  <si>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</si>
  <si>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</si>
  <si>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</si>
  <si>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</si>
  <si>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</si>
  <si>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</si>
  <si>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</si>
  <si>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</si>
  <si>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</si>
  <si>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</si>
  <si>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</si>
  <si>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</si>
  <si>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</si>
  <si>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</si>
  <si>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</si>
  <si>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</si>
  <si>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</si>
  <si>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</si>
  <si>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</si>
  <si>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</si>
  <si>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</si>
  <si>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</si>
  <si>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</si>
  <si>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</si>
  <si>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</si>
  <si>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</si>
  <si>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</si>
  <si>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</si>
  <si>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</si>
  <si>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</si>
  <si>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</si>
  <si>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</si>
  <si>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</si>
  <si>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</si>
  <si>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</si>
  <si>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</si>
  <si>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</si>
  <si>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</si>
  <si>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</si>
  <si>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</si>
  <si>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</si>
  <si>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</si>
  <si>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</si>
  <si>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</si>
  <si>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</si>
  <si>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</si>
  <si>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</si>
  <si>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</si>
  <si>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</si>
  <si>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</si>
  <si>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</si>
  <si>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</si>
  <si>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</si>
  <si>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</si>
  <si>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</si>
  <si>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</si>
  <si>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</si>
  <si>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</si>
  <si>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</si>
  <si>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</si>
  <si>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</si>
  <si>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</si>
  <si>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</si>
  <si>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</si>
  <si>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</si>
  <si>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</si>
  <si>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</si>
  <si>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</si>
  <si>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</si>
  <si>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678 500</t>
    </r>
    <r>
      <rPr>
        <sz val="11"/>
        <color theme="1"/>
        <rFont val="Times New Roman"/>
        <family val="1"/>
        <charset val="204"/>
      </rPr>
      <t xml:space="preserve"> грн.</t>
    </r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</si>
  <si>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</si>
  <si>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</si>
  <si>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</si>
  <si>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204 239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        1.2.3.5- Видатки на відрядження-</t>
    </r>
    <r>
      <rPr>
        <b/>
        <sz val="11"/>
        <color theme="1"/>
        <rFont val="Times New Roman"/>
        <family val="1"/>
        <charset val="204"/>
      </rPr>
      <t>30000</t>
    </r>
    <r>
      <rPr>
        <sz val="11"/>
        <color theme="1"/>
        <rFont val="Times New Roman"/>
        <family val="1"/>
        <charset val="204"/>
      </rPr>
      <t xml:space="preserve"> грн.                         </t>
    </r>
    <r>
      <rPr>
        <b/>
        <sz val="11"/>
        <color theme="1"/>
        <rFont val="Times New Roman"/>
        <family val="1"/>
        <charset val="204"/>
      </rPr>
      <t>1.2.3.6 - Придбання предметів, матеріалів та обладнання (закупівля обладнання для пульта (моніторинг) охорони- 367 800 грн.                      1.2.3.7 -Придбання предметів, матеріалів та обладнання ( придбання спецодягу та палива на робочий автомобіль ( ПАЛИВО)- 50 000 грн.</t>
    </r>
  </si>
  <si>
    <t>36 094 913 грн.</t>
  </si>
  <si>
    <t xml:space="preserve">                                                                                        від  22.12.2025 року № 3516 -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</si>
  <si>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</si>
  <si>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</si>
  <si>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22.12.2025 року № 3516- VIII</t>
  </si>
  <si>
    <t xml:space="preserve">                                                                                                 від  22.12.2025р № 3516- VIII</t>
  </si>
  <si>
    <t xml:space="preserve">                                                                                                  від  22.12.2025р. № 3516-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</si>
</sst>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topLeftCell="A29" zoomScaleNormal="100" zoomScaleSheetLayoutView="100" workbookViewId="0">
      <selection activeCell="C32" sqref="C32:D32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98" t="s">
        <v>36</v>
      </c>
      <c r="C2" s="98"/>
      <c r="D2" s="98"/>
    </row>
    <row r="3" spans="1:4" ht="18.75" x14ac:dyDescent="0.3">
      <c r="A3" s="15"/>
      <c r="B3" s="99" t="s">
        <v>37</v>
      </c>
      <c r="C3" s="99"/>
      <c r="D3" s="99"/>
    </row>
    <row r="4" spans="1:4" ht="18.75" x14ac:dyDescent="0.3">
      <c r="A4" s="15"/>
      <c r="B4" s="99" t="s">
        <v>183</v>
      </c>
      <c r="C4" s="99"/>
      <c r="D4" s="99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97" t="s">
        <v>0</v>
      </c>
      <c r="C6" s="97"/>
      <c r="D6" s="97"/>
    </row>
    <row r="7" spans="1:4" ht="18.75" x14ac:dyDescent="0.3">
      <c r="A7" s="15"/>
      <c r="B7" s="97" t="s">
        <v>1</v>
      </c>
      <c r="C7" s="97"/>
      <c r="D7" s="97"/>
    </row>
    <row r="8" spans="1:4" ht="18.75" x14ac:dyDescent="0.3">
      <c r="A8" s="15"/>
      <c r="B8" s="97" t="s">
        <v>2</v>
      </c>
      <c r="C8" s="97"/>
      <c r="D8" s="97"/>
    </row>
    <row r="9" spans="1:4" ht="19.5" thickBot="1" x14ac:dyDescent="0.35">
      <c r="A9" s="15"/>
      <c r="B9" s="100" t="s">
        <v>3</v>
      </c>
      <c r="C9" s="100"/>
      <c r="D9" s="100"/>
    </row>
    <row r="10" spans="1:4" ht="71.25" customHeight="1" x14ac:dyDescent="0.3">
      <c r="A10" s="15"/>
      <c r="B10" s="101" t="s">
        <v>4</v>
      </c>
      <c r="C10" s="103" t="s">
        <v>5</v>
      </c>
      <c r="D10" s="105" t="s">
        <v>6</v>
      </c>
    </row>
    <row r="11" spans="1:4" ht="0.75" customHeight="1" thickBot="1" x14ac:dyDescent="0.35">
      <c r="A11" s="15"/>
      <c r="B11" s="102"/>
      <c r="C11" s="104"/>
      <c r="D11" s="106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101" t="s">
        <v>28</v>
      </c>
      <c r="C21" s="9" t="s">
        <v>29</v>
      </c>
      <c r="D21" s="80" t="s">
        <v>182</v>
      </c>
    </row>
    <row r="22" spans="1:4" ht="32.25" customHeight="1" x14ac:dyDescent="0.3">
      <c r="A22" s="15"/>
      <c r="B22" s="107"/>
      <c r="C22" s="10" t="s">
        <v>167</v>
      </c>
      <c r="D22" s="75"/>
    </row>
    <row r="23" spans="1:4" ht="18.75" x14ac:dyDescent="0.3">
      <c r="A23" s="15"/>
      <c r="B23" s="107"/>
      <c r="C23" s="10"/>
      <c r="D23" s="5"/>
    </row>
    <row r="24" spans="1:4" ht="18.75" x14ac:dyDescent="0.3">
      <c r="A24" s="15"/>
      <c r="B24" s="107"/>
      <c r="C24" s="11"/>
      <c r="D24" s="75"/>
    </row>
    <row r="25" spans="1:4" ht="22.5" customHeight="1" x14ac:dyDescent="0.3">
      <c r="A25" s="15"/>
      <c r="B25" s="107"/>
      <c r="C25" s="11"/>
      <c r="D25" s="6"/>
    </row>
    <row r="26" spans="1:4" ht="21" customHeight="1" thickBot="1" x14ac:dyDescent="0.35">
      <c r="A26" s="15"/>
      <c r="B26" s="108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36 094 913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ht="18.75" x14ac:dyDescent="0.3">
      <c r="C32" s="94" t="s">
        <v>184</v>
      </c>
      <c r="D32" s="96" t="s">
        <v>185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topLeftCell="A50" zoomScaleNormal="100" zoomScaleSheetLayoutView="100" workbookViewId="0">
      <selection activeCell="C56" sqref="C56:F56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42" t="s">
        <v>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142" t="s">
        <v>38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25">
      <c r="A3" s="143" t="s">
        <v>39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x14ac:dyDescent="0.25">
      <c r="A4" s="143" t="s">
        <v>186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25">
      <c r="A5" s="48"/>
    </row>
    <row r="6" spans="1:12" ht="21" thickBot="1" x14ac:dyDescent="0.3">
      <c r="A6" s="144" t="s">
        <v>40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ht="27.75" customHeight="1" thickBot="1" x14ac:dyDescent="0.3">
      <c r="A7" s="49" t="s">
        <v>41</v>
      </c>
      <c r="B7" s="145" t="s">
        <v>43</v>
      </c>
      <c r="C7" s="145" t="s">
        <v>44</v>
      </c>
      <c r="D7" s="145" t="s">
        <v>45</v>
      </c>
      <c r="E7" s="50" t="s">
        <v>46</v>
      </c>
      <c r="F7" s="145" t="s">
        <v>48</v>
      </c>
      <c r="G7" s="50" t="s">
        <v>49</v>
      </c>
      <c r="H7" s="128" t="s">
        <v>51</v>
      </c>
      <c r="I7" s="129"/>
      <c r="J7" s="129"/>
      <c r="K7" s="130"/>
      <c r="L7" s="50" t="s">
        <v>52</v>
      </c>
    </row>
    <row r="8" spans="1:12" ht="32.25" thickBot="1" x14ac:dyDescent="0.3">
      <c r="A8" s="51" t="s">
        <v>42</v>
      </c>
      <c r="B8" s="146"/>
      <c r="C8" s="146"/>
      <c r="D8" s="146"/>
      <c r="E8" s="52" t="s">
        <v>47</v>
      </c>
      <c r="F8" s="146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31">
        <v>1</v>
      </c>
      <c r="B10" s="132" t="s">
        <v>27</v>
      </c>
      <c r="C10" s="135" t="s">
        <v>175</v>
      </c>
      <c r="D10" s="21" t="s">
        <v>58</v>
      </c>
      <c r="E10" s="131" t="s">
        <v>62</v>
      </c>
      <c r="F10" s="131" t="s">
        <v>63</v>
      </c>
      <c r="G10" s="131" t="s">
        <v>64</v>
      </c>
      <c r="H10" s="114" t="s">
        <v>65</v>
      </c>
      <c r="I10" s="119" t="s">
        <v>66</v>
      </c>
      <c r="J10" s="125">
        <f>10122854+603900+216000+216000</f>
        <v>11158754</v>
      </c>
      <c r="K10" s="126">
        <f>9283654+10122854+11158754</f>
        <v>30565262</v>
      </c>
      <c r="L10" s="109" t="s">
        <v>174</v>
      </c>
    </row>
    <row r="11" spans="1:12" ht="42" customHeight="1" x14ac:dyDescent="0.25">
      <c r="A11" s="116"/>
      <c r="B11" s="133"/>
      <c r="C11" s="136"/>
      <c r="D11" s="21" t="s">
        <v>59</v>
      </c>
      <c r="E11" s="116"/>
      <c r="F11" s="116"/>
      <c r="G11" s="116"/>
      <c r="H11" s="112"/>
      <c r="I11" s="120"/>
      <c r="J11" s="112"/>
      <c r="K11" s="116"/>
      <c r="L11" s="110"/>
    </row>
    <row r="12" spans="1:12" ht="26.25" customHeight="1" x14ac:dyDescent="0.25">
      <c r="A12" s="116"/>
      <c r="B12" s="133"/>
      <c r="C12" s="136"/>
      <c r="D12" s="21" t="s">
        <v>60</v>
      </c>
      <c r="E12" s="116"/>
      <c r="F12" s="116"/>
      <c r="G12" s="116"/>
      <c r="H12" s="112"/>
      <c r="I12" s="120"/>
      <c r="J12" s="112"/>
      <c r="K12" s="116"/>
      <c r="L12" s="110"/>
    </row>
    <row r="13" spans="1:12" ht="26.25" customHeight="1" thickBot="1" x14ac:dyDescent="0.3">
      <c r="A13" s="116"/>
      <c r="B13" s="133"/>
      <c r="C13" s="137"/>
      <c r="D13" s="22" t="s">
        <v>61</v>
      </c>
      <c r="E13" s="127"/>
      <c r="F13" s="127"/>
      <c r="G13" s="127"/>
      <c r="H13" s="123"/>
      <c r="I13" s="124"/>
      <c r="J13" s="123"/>
      <c r="K13" s="127"/>
      <c r="L13" s="110"/>
    </row>
    <row r="14" spans="1:12" ht="15.75" customHeight="1" x14ac:dyDescent="0.25">
      <c r="A14" s="116"/>
      <c r="B14" s="133"/>
      <c r="C14" s="27" t="s">
        <v>67</v>
      </c>
      <c r="D14" s="138" t="s">
        <v>85</v>
      </c>
      <c r="E14" s="131" t="s">
        <v>62</v>
      </c>
      <c r="F14" s="131" t="s">
        <v>63</v>
      </c>
      <c r="G14" s="131" t="s">
        <v>64</v>
      </c>
      <c r="H14" s="119" t="s">
        <v>86</v>
      </c>
      <c r="I14" s="119"/>
      <c r="J14" s="119"/>
      <c r="K14" s="121" t="s">
        <v>86</v>
      </c>
      <c r="L14" s="110"/>
    </row>
    <row r="15" spans="1:12" ht="18" customHeight="1" x14ac:dyDescent="0.25">
      <c r="A15" s="116"/>
      <c r="B15" s="133"/>
      <c r="C15" s="28" t="s">
        <v>68</v>
      </c>
      <c r="D15" s="139"/>
      <c r="E15" s="116"/>
      <c r="F15" s="116"/>
      <c r="G15" s="116"/>
      <c r="H15" s="120"/>
      <c r="I15" s="120"/>
      <c r="J15" s="120"/>
      <c r="K15" s="122"/>
      <c r="L15" s="110"/>
    </row>
    <row r="16" spans="1:12" ht="15" customHeight="1" x14ac:dyDescent="0.25">
      <c r="A16" s="116"/>
      <c r="B16" s="133"/>
      <c r="C16" s="28" t="s">
        <v>69</v>
      </c>
      <c r="D16" s="139"/>
      <c r="E16" s="116"/>
      <c r="F16" s="116"/>
      <c r="G16" s="116"/>
      <c r="H16" s="120"/>
      <c r="I16" s="120"/>
      <c r="J16" s="120"/>
      <c r="K16" s="122"/>
      <c r="L16" s="110"/>
    </row>
    <row r="17" spans="1:12" ht="15.75" customHeight="1" x14ac:dyDescent="0.25">
      <c r="A17" s="116"/>
      <c r="B17" s="133"/>
      <c r="C17" s="28" t="s">
        <v>70</v>
      </c>
      <c r="D17" s="139"/>
      <c r="E17" s="116"/>
      <c r="F17" s="116"/>
      <c r="G17" s="116"/>
      <c r="H17" s="120"/>
      <c r="I17" s="120"/>
      <c r="J17" s="120"/>
      <c r="K17" s="122"/>
      <c r="L17" s="110"/>
    </row>
    <row r="18" spans="1:12" x14ac:dyDescent="0.25">
      <c r="A18" s="116"/>
      <c r="B18" s="133"/>
      <c r="C18" s="28" t="s">
        <v>71</v>
      </c>
      <c r="D18" s="139"/>
      <c r="E18" s="116"/>
      <c r="F18" s="116"/>
      <c r="G18" s="116"/>
      <c r="H18" s="120"/>
      <c r="I18" s="120"/>
      <c r="J18" s="120"/>
      <c r="K18" s="122"/>
      <c r="L18" s="29"/>
    </row>
    <row r="19" spans="1:12" ht="31.5" customHeight="1" x14ac:dyDescent="0.25">
      <c r="A19" s="116"/>
      <c r="B19" s="133"/>
      <c r="C19" s="28" t="s">
        <v>72</v>
      </c>
      <c r="D19" s="139"/>
      <c r="E19" s="116"/>
      <c r="F19" s="116"/>
      <c r="G19" s="116"/>
      <c r="H19" s="120"/>
      <c r="I19" s="120"/>
      <c r="J19" s="120"/>
      <c r="K19" s="122"/>
      <c r="L19" s="29"/>
    </row>
    <row r="20" spans="1:12" x14ac:dyDescent="0.25">
      <c r="A20" s="116"/>
      <c r="B20" s="133"/>
      <c r="C20" s="28" t="s">
        <v>73</v>
      </c>
      <c r="D20" s="139"/>
      <c r="E20" s="116"/>
      <c r="F20" s="116"/>
      <c r="G20" s="116"/>
      <c r="H20" s="120"/>
      <c r="I20" s="120"/>
      <c r="J20" s="120"/>
      <c r="K20" s="122"/>
      <c r="L20" s="29"/>
    </row>
    <row r="21" spans="1:12" x14ac:dyDescent="0.25">
      <c r="A21" s="116"/>
      <c r="B21" s="133"/>
      <c r="C21" s="28" t="s">
        <v>74</v>
      </c>
      <c r="D21" s="139"/>
      <c r="E21" s="116"/>
      <c r="F21" s="116"/>
      <c r="G21" s="116"/>
      <c r="H21" s="120"/>
      <c r="I21" s="120"/>
      <c r="J21" s="120"/>
      <c r="K21" s="122"/>
      <c r="L21" s="29"/>
    </row>
    <row r="22" spans="1:12" x14ac:dyDescent="0.25">
      <c r="A22" s="116"/>
      <c r="B22" s="133"/>
      <c r="C22" s="28" t="s">
        <v>75</v>
      </c>
      <c r="D22" s="139"/>
      <c r="E22" s="116"/>
      <c r="F22" s="116"/>
      <c r="G22" s="116"/>
      <c r="H22" s="120"/>
      <c r="I22" s="120"/>
      <c r="J22" s="120"/>
      <c r="K22" s="122"/>
      <c r="L22" s="29"/>
    </row>
    <row r="23" spans="1:12" ht="31.5" customHeight="1" x14ac:dyDescent="0.25">
      <c r="A23" s="116"/>
      <c r="B23" s="133"/>
      <c r="C23" s="28" t="s">
        <v>76</v>
      </c>
      <c r="D23" s="139"/>
      <c r="E23" s="116"/>
      <c r="F23" s="116"/>
      <c r="G23" s="116"/>
      <c r="H23" s="120"/>
      <c r="I23" s="120"/>
      <c r="J23" s="120"/>
      <c r="K23" s="122"/>
      <c r="L23" s="29"/>
    </row>
    <row r="24" spans="1:12" ht="26.25" customHeight="1" x14ac:dyDescent="0.25">
      <c r="A24" s="116"/>
      <c r="B24" s="133"/>
      <c r="C24" s="28" t="s">
        <v>77</v>
      </c>
      <c r="D24" s="139"/>
      <c r="E24" s="116"/>
      <c r="F24" s="116"/>
      <c r="G24" s="116"/>
      <c r="H24" s="120"/>
      <c r="I24" s="120"/>
      <c r="J24" s="120"/>
      <c r="K24" s="122"/>
      <c r="L24" s="29"/>
    </row>
    <row r="25" spans="1:12" ht="47.25" customHeight="1" x14ac:dyDescent="0.25">
      <c r="A25" s="116"/>
      <c r="B25" s="133"/>
      <c r="C25" s="28" t="s">
        <v>78</v>
      </c>
      <c r="D25" s="139"/>
      <c r="E25" s="116"/>
      <c r="F25" s="116"/>
      <c r="G25" s="116"/>
      <c r="H25" s="120"/>
      <c r="I25" s="120"/>
      <c r="J25" s="120"/>
      <c r="K25" s="122"/>
      <c r="L25" s="29"/>
    </row>
    <row r="26" spans="1:12" ht="14.25" customHeight="1" x14ac:dyDescent="0.25">
      <c r="A26" s="116"/>
      <c r="B26" s="133"/>
      <c r="C26" s="28" t="s">
        <v>79</v>
      </c>
      <c r="D26" s="139"/>
      <c r="E26" s="116"/>
      <c r="F26" s="116"/>
      <c r="G26" s="116"/>
      <c r="H26" s="120"/>
      <c r="I26" s="120"/>
      <c r="J26" s="120"/>
      <c r="K26" s="122"/>
      <c r="L26" s="29"/>
    </row>
    <row r="27" spans="1:12" ht="30" customHeight="1" x14ac:dyDescent="0.25">
      <c r="A27" s="116"/>
      <c r="B27" s="133"/>
      <c r="C27" s="28" t="s">
        <v>80</v>
      </c>
      <c r="D27" s="139"/>
      <c r="E27" s="116"/>
      <c r="F27" s="116"/>
      <c r="G27" s="116"/>
      <c r="H27" s="120"/>
      <c r="I27" s="120"/>
      <c r="J27" s="120"/>
      <c r="K27" s="122"/>
      <c r="L27" s="29"/>
    </row>
    <row r="28" spans="1:12" x14ac:dyDescent="0.25">
      <c r="A28" s="116"/>
      <c r="B28" s="133"/>
      <c r="C28" s="28" t="s">
        <v>81</v>
      </c>
      <c r="D28" s="139"/>
      <c r="E28" s="116"/>
      <c r="F28" s="116"/>
      <c r="G28" s="116"/>
      <c r="H28" s="120"/>
      <c r="I28" s="120"/>
      <c r="J28" s="120"/>
      <c r="K28" s="122"/>
      <c r="L28" s="29"/>
    </row>
    <row r="29" spans="1:12" ht="25.5" customHeight="1" x14ac:dyDescent="0.25">
      <c r="A29" s="116"/>
      <c r="B29" s="133"/>
      <c r="C29" s="28" t="s">
        <v>82</v>
      </c>
      <c r="D29" s="139"/>
      <c r="E29" s="116"/>
      <c r="F29" s="116"/>
      <c r="G29" s="116"/>
      <c r="H29" s="120"/>
      <c r="I29" s="120"/>
      <c r="J29" s="120"/>
      <c r="K29" s="122"/>
      <c r="L29" s="29"/>
    </row>
    <row r="30" spans="1:12" x14ac:dyDescent="0.25">
      <c r="A30" s="116"/>
      <c r="B30" s="133"/>
      <c r="C30" s="28" t="s">
        <v>83</v>
      </c>
      <c r="D30" s="139"/>
      <c r="E30" s="116"/>
      <c r="F30" s="116"/>
      <c r="G30" s="116"/>
      <c r="H30" s="120"/>
      <c r="I30" s="120"/>
      <c r="J30" s="120"/>
      <c r="K30" s="122"/>
      <c r="L30" s="29"/>
    </row>
    <row r="31" spans="1:12" ht="14.25" customHeight="1" thickBot="1" x14ac:dyDescent="0.3">
      <c r="A31" s="116"/>
      <c r="B31" s="133"/>
      <c r="C31" s="28" t="s">
        <v>84</v>
      </c>
      <c r="D31" s="139"/>
      <c r="E31" s="116"/>
      <c r="F31" s="116"/>
      <c r="G31" s="116"/>
      <c r="H31" s="120"/>
      <c r="I31" s="120"/>
      <c r="J31" s="120"/>
      <c r="K31" s="122"/>
      <c r="L31" s="29"/>
    </row>
    <row r="32" spans="1:12" ht="15.75" customHeight="1" x14ac:dyDescent="0.25">
      <c r="A32" s="116"/>
      <c r="B32" s="133"/>
      <c r="C32" s="27" t="s">
        <v>87</v>
      </c>
      <c r="D32" s="131" t="s">
        <v>85</v>
      </c>
      <c r="E32" s="116"/>
      <c r="F32" s="131" t="s">
        <v>63</v>
      </c>
      <c r="G32" s="131" t="s">
        <v>64</v>
      </c>
      <c r="H32" s="114"/>
      <c r="I32" s="125">
        <v>1545394</v>
      </c>
      <c r="J32" s="114"/>
      <c r="K32" s="126">
        <v>1545394</v>
      </c>
      <c r="L32" s="29"/>
    </row>
    <row r="33" spans="1:12" ht="45" customHeight="1" x14ac:dyDescent="0.25">
      <c r="A33" s="116"/>
      <c r="B33" s="133"/>
      <c r="C33" s="28" t="s">
        <v>134</v>
      </c>
      <c r="D33" s="116"/>
      <c r="E33" s="116"/>
      <c r="F33" s="116"/>
      <c r="G33" s="116"/>
      <c r="H33" s="112"/>
      <c r="I33" s="111"/>
      <c r="J33" s="112"/>
      <c r="K33" s="116"/>
      <c r="L33" s="29"/>
    </row>
    <row r="34" spans="1:12" ht="57" customHeight="1" x14ac:dyDescent="0.25">
      <c r="A34" s="116"/>
      <c r="B34" s="133"/>
      <c r="C34" s="28" t="s">
        <v>88</v>
      </c>
      <c r="D34" s="116"/>
      <c r="E34" s="116"/>
      <c r="F34" s="116"/>
      <c r="G34" s="116"/>
      <c r="H34" s="112"/>
      <c r="I34" s="111"/>
      <c r="J34" s="112"/>
      <c r="K34" s="116"/>
      <c r="L34" s="29"/>
    </row>
    <row r="35" spans="1:12" ht="163.5" customHeight="1" x14ac:dyDescent="0.25">
      <c r="A35" s="116"/>
      <c r="B35" s="133"/>
      <c r="C35" s="28" t="s">
        <v>135</v>
      </c>
      <c r="D35" s="116"/>
      <c r="E35" s="116"/>
      <c r="F35" s="116"/>
      <c r="G35" s="116"/>
      <c r="H35" s="112"/>
      <c r="I35" s="111"/>
      <c r="J35" s="112"/>
      <c r="K35" s="116"/>
      <c r="L35" s="29"/>
    </row>
    <row r="36" spans="1:12" ht="2.25" hidden="1" customHeight="1" x14ac:dyDescent="0.25">
      <c r="A36" s="116"/>
      <c r="B36" s="133"/>
      <c r="C36" s="28"/>
      <c r="D36" s="116"/>
      <c r="E36" s="116"/>
      <c r="F36" s="116"/>
      <c r="G36" s="116"/>
      <c r="H36" s="112"/>
      <c r="I36" s="111"/>
      <c r="J36" s="112"/>
      <c r="K36" s="116"/>
      <c r="L36" s="29"/>
    </row>
    <row r="37" spans="1:12" ht="15.75" hidden="1" customHeight="1" thickBot="1" x14ac:dyDescent="0.3">
      <c r="A37" s="116"/>
      <c r="B37" s="133"/>
      <c r="C37" s="28"/>
      <c r="D37" s="116"/>
      <c r="E37" s="116"/>
      <c r="F37" s="116"/>
      <c r="G37" s="116"/>
      <c r="H37" s="112"/>
      <c r="I37" s="111"/>
      <c r="J37" s="112"/>
      <c r="K37" s="116"/>
      <c r="L37" s="29"/>
    </row>
    <row r="38" spans="1:12" ht="15.75" hidden="1" customHeight="1" thickBot="1" x14ac:dyDescent="0.3">
      <c r="A38" s="116"/>
      <c r="B38" s="133"/>
      <c r="C38" s="28"/>
      <c r="D38" s="116"/>
      <c r="E38" s="116"/>
      <c r="F38" s="116"/>
      <c r="G38" s="116"/>
      <c r="H38" s="112"/>
      <c r="I38" s="111"/>
      <c r="J38" s="112"/>
      <c r="K38" s="116"/>
      <c r="L38" s="29"/>
    </row>
    <row r="39" spans="1:12" ht="15.75" hidden="1" customHeight="1" thickBot="1" x14ac:dyDescent="0.3">
      <c r="A39" s="116"/>
      <c r="B39" s="133"/>
      <c r="C39" s="28"/>
      <c r="D39" s="116"/>
      <c r="E39" s="116"/>
      <c r="F39" s="116"/>
      <c r="G39" s="116"/>
      <c r="H39" s="112"/>
      <c r="I39" s="111"/>
      <c r="J39" s="112"/>
      <c r="K39" s="116"/>
      <c r="L39" s="29"/>
    </row>
    <row r="40" spans="1:12" ht="15.75" hidden="1" customHeight="1" thickBot="1" x14ac:dyDescent="0.3">
      <c r="A40" s="116"/>
      <c r="B40" s="133"/>
      <c r="C40" s="28"/>
      <c r="D40" s="116"/>
      <c r="E40" s="116"/>
      <c r="F40" s="116"/>
      <c r="G40" s="116"/>
      <c r="H40" s="112"/>
      <c r="I40" s="111"/>
      <c r="J40" s="112"/>
      <c r="K40" s="116"/>
      <c r="L40" s="29"/>
    </row>
    <row r="41" spans="1:12" ht="15.75" hidden="1" customHeight="1" thickBot="1" x14ac:dyDescent="0.3">
      <c r="A41" s="116"/>
      <c r="B41" s="133"/>
      <c r="C41" s="28"/>
      <c r="D41" s="116"/>
      <c r="E41" s="116"/>
      <c r="F41" s="116"/>
      <c r="G41" s="116"/>
      <c r="H41" s="112"/>
      <c r="I41" s="111"/>
      <c r="J41" s="112"/>
      <c r="K41" s="116"/>
      <c r="L41" s="29"/>
    </row>
    <row r="42" spans="1:12" ht="15.75" hidden="1" customHeight="1" thickBot="1" x14ac:dyDescent="0.3">
      <c r="A42" s="116"/>
      <c r="B42" s="133"/>
      <c r="C42" s="28"/>
      <c r="D42" s="116"/>
      <c r="E42" s="116"/>
      <c r="F42" s="116"/>
      <c r="G42" s="116"/>
      <c r="H42" s="112"/>
      <c r="I42" s="111"/>
      <c r="J42" s="112"/>
      <c r="K42" s="116"/>
      <c r="L42" s="29"/>
    </row>
    <row r="43" spans="1:12" ht="15.75" hidden="1" customHeight="1" thickBot="1" x14ac:dyDescent="0.3">
      <c r="A43" s="116"/>
      <c r="B43" s="133"/>
      <c r="C43" s="28"/>
      <c r="D43" s="116"/>
      <c r="E43" s="116"/>
      <c r="F43" s="116"/>
      <c r="G43" s="116"/>
      <c r="H43" s="112"/>
      <c r="I43" s="111"/>
      <c r="J43" s="112"/>
      <c r="K43" s="116"/>
      <c r="L43" s="29"/>
    </row>
    <row r="44" spans="1:12" ht="15.75" hidden="1" customHeight="1" thickBot="1" x14ac:dyDescent="0.3">
      <c r="A44" s="116"/>
      <c r="B44" s="133"/>
      <c r="C44" s="47"/>
      <c r="D44" s="116"/>
      <c r="E44" s="116"/>
      <c r="F44" s="116"/>
      <c r="G44" s="116"/>
      <c r="H44" s="112"/>
      <c r="I44" s="111"/>
      <c r="J44" s="112"/>
      <c r="K44" s="116"/>
      <c r="L44" s="29"/>
    </row>
    <row r="45" spans="1:12" ht="1.5" customHeight="1" x14ac:dyDescent="0.25">
      <c r="A45" s="116"/>
      <c r="B45" s="133"/>
      <c r="C45" s="28"/>
      <c r="D45" s="116"/>
      <c r="E45" s="116"/>
      <c r="F45" s="116"/>
      <c r="G45" s="116"/>
      <c r="H45" s="112"/>
      <c r="I45" s="111"/>
      <c r="J45" s="112"/>
      <c r="K45" s="116"/>
      <c r="L45" s="29"/>
    </row>
    <row r="46" spans="1:12" ht="104.25" customHeight="1" x14ac:dyDescent="0.25">
      <c r="A46" s="116"/>
      <c r="B46" s="133"/>
      <c r="C46" s="28" t="s">
        <v>180</v>
      </c>
      <c r="D46" s="116"/>
      <c r="E46" s="116"/>
      <c r="F46" s="116"/>
      <c r="G46" s="116"/>
      <c r="H46" s="112"/>
      <c r="I46" s="111"/>
      <c r="J46" s="112"/>
      <c r="K46" s="116"/>
      <c r="L46" s="29"/>
    </row>
    <row r="47" spans="1:12" ht="229.5" customHeight="1" x14ac:dyDescent="0.25">
      <c r="A47" s="116"/>
      <c r="B47" s="133"/>
      <c r="C47" s="71" t="s">
        <v>162</v>
      </c>
      <c r="D47" s="116"/>
      <c r="E47" s="116"/>
      <c r="F47" s="116"/>
      <c r="G47" s="116"/>
      <c r="H47" s="112"/>
      <c r="I47" s="111"/>
      <c r="J47" s="112"/>
      <c r="K47" s="116"/>
      <c r="L47" s="29"/>
    </row>
    <row r="48" spans="1:12" ht="23.25" customHeight="1" x14ac:dyDescent="0.25">
      <c r="A48" s="116"/>
      <c r="B48" s="133"/>
      <c r="C48" s="90" t="s">
        <v>176</v>
      </c>
      <c r="D48" s="116" t="s">
        <v>85</v>
      </c>
      <c r="E48" s="116" t="s">
        <v>178</v>
      </c>
      <c r="F48" s="116" t="s">
        <v>63</v>
      </c>
      <c r="G48" s="116" t="s">
        <v>64</v>
      </c>
      <c r="H48" s="112"/>
      <c r="I48" s="111"/>
      <c r="J48" s="111">
        <f>678500+117336+176340+86899+30000+367800+50000</f>
        <v>1506875</v>
      </c>
      <c r="K48" s="115">
        <f>1059075+30000+367800+50000</f>
        <v>1506875</v>
      </c>
      <c r="L48" s="29"/>
    </row>
    <row r="49" spans="1:12" ht="75" customHeight="1" x14ac:dyDescent="0.25">
      <c r="A49" s="116"/>
      <c r="B49" s="133"/>
      <c r="C49" s="81" t="s">
        <v>177</v>
      </c>
      <c r="D49" s="116"/>
      <c r="E49" s="116"/>
      <c r="F49" s="116"/>
      <c r="G49" s="116"/>
      <c r="H49" s="112"/>
      <c r="I49" s="111"/>
      <c r="J49" s="112"/>
      <c r="K49" s="116"/>
      <c r="L49" s="29"/>
    </row>
    <row r="50" spans="1:12" ht="342.75" customHeight="1" x14ac:dyDescent="0.25">
      <c r="A50" s="116"/>
      <c r="B50" s="133"/>
      <c r="C50" s="91" t="s">
        <v>181</v>
      </c>
      <c r="D50" s="117"/>
      <c r="E50" s="117"/>
      <c r="F50" s="117"/>
      <c r="G50" s="117"/>
      <c r="H50" s="113"/>
      <c r="I50" s="118"/>
      <c r="J50" s="113"/>
      <c r="K50" s="117"/>
      <c r="L50" s="29"/>
    </row>
    <row r="51" spans="1:12" ht="49.5" customHeight="1" thickBot="1" x14ac:dyDescent="0.3">
      <c r="A51" s="127"/>
      <c r="B51" s="134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28" t="s">
        <v>90</v>
      </c>
      <c r="B52" s="129"/>
      <c r="C52" s="140"/>
      <c r="D52" s="140"/>
      <c r="E52" s="140"/>
      <c r="F52" s="140"/>
      <c r="G52" s="141"/>
      <c r="H52" s="53" t="s">
        <v>161</v>
      </c>
      <c r="I52" s="72">
        <v>11718248</v>
      </c>
      <c r="J52" s="72">
        <f>J10+J48</f>
        <v>12665629</v>
      </c>
      <c r="K52" s="73">
        <f>11711036+11718248+12665629</f>
        <v>36094913</v>
      </c>
      <c r="L52" s="25"/>
    </row>
    <row r="53" spans="1:12" x14ac:dyDescent="0.25">
      <c r="A53" s="30"/>
    </row>
    <row r="54" spans="1:12" x14ac:dyDescent="0.25">
      <c r="A54" s="54"/>
    </row>
    <row r="55" spans="1:12" x14ac:dyDescent="0.25">
      <c r="A55" s="48"/>
    </row>
    <row r="56" spans="1:12" ht="18.75" x14ac:dyDescent="0.3">
      <c r="A56" s="48"/>
      <c r="C56" s="94" t="s">
        <v>184</v>
      </c>
      <c r="D56" s="96"/>
      <c r="E56" s="95"/>
      <c r="F56" s="96" t="s">
        <v>185</v>
      </c>
      <c r="G56" s="95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23" zoomScaleNormal="100" zoomScaleSheetLayoutView="100" workbookViewId="0">
      <selection activeCell="B34" sqref="B34:F34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90" t="s">
        <v>137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x14ac:dyDescent="0.25">
      <c r="A2" s="190" t="s">
        <v>38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x14ac:dyDescent="0.25">
      <c r="A3" s="191" t="s">
        <v>39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x14ac:dyDescent="0.25">
      <c r="A4" s="191" t="s">
        <v>187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ht="15.75" x14ac:dyDescent="0.25">
      <c r="A5" s="30"/>
    </row>
    <row r="6" spans="1:15" ht="20.25" x14ac:dyDescent="0.25">
      <c r="A6" s="192" t="s">
        <v>92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47" t="s">
        <v>101</v>
      </c>
      <c r="F8" s="148"/>
      <c r="G8" s="148"/>
      <c r="H8" s="148"/>
      <c r="I8" s="148"/>
      <c r="J8" s="149"/>
      <c r="K8" s="147" t="s">
        <v>102</v>
      </c>
      <c r="L8" s="148"/>
      <c r="M8" s="149"/>
      <c r="N8" s="147" t="s">
        <v>105</v>
      </c>
      <c r="O8" s="149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50"/>
      <c r="F9" s="151"/>
      <c r="G9" s="151"/>
      <c r="H9" s="151"/>
      <c r="I9" s="151"/>
      <c r="J9" s="152"/>
      <c r="K9" s="150" t="s">
        <v>103</v>
      </c>
      <c r="L9" s="151"/>
      <c r="M9" s="152"/>
      <c r="N9" s="150" t="s">
        <v>103</v>
      </c>
      <c r="O9" s="152"/>
    </row>
    <row r="10" spans="1:15" ht="21.75" customHeight="1" thickBot="1" x14ac:dyDescent="0.3">
      <c r="A10" s="34"/>
      <c r="B10" s="34"/>
      <c r="C10" s="34"/>
      <c r="D10" s="33" t="s">
        <v>100</v>
      </c>
      <c r="E10" s="153"/>
      <c r="F10" s="154"/>
      <c r="G10" s="154"/>
      <c r="H10" s="154"/>
      <c r="I10" s="154"/>
      <c r="J10" s="155"/>
      <c r="K10" s="153" t="s">
        <v>104</v>
      </c>
      <c r="L10" s="154"/>
      <c r="M10" s="155"/>
      <c r="N10" s="153" t="s">
        <v>104</v>
      </c>
      <c r="O10" s="155"/>
    </row>
    <row r="11" spans="1:15" ht="15.75" thickBot="1" x14ac:dyDescent="0.3">
      <c r="A11" s="34"/>
      <c r="B11" s="34"/>
      <c r="C11" s="34"/>
      <c r="D11" s="34"/>
      <c r="E11" s="156" t="s">
        <v>106</v>
      </c>
      <c r="F11" s="157"/>
      <c r="G11" s="156" t="s">
        <v>107</v>
      </c>
      <c r="H11" s="157"/>
      <c r="I11" s="156" t="s">
        <v>108</v>
      </c>
      <c r="J11" s="157"/>
      <c r="K11" s="158"/>
      <c r="L11" s="159"/>
      <c r="M11" s="159"/>
      <c r="N11" s="159"/>
      <c r="O11" s="160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61">
        <v>5</v>
      </c>
      <c r="F12" s="162"/>
      <c r="G12" s="161">
        <v>6</v>
      </c>
      <c r="H12" s="162"/>
      <c r="I12" s="161">
        <v>7</v>
      </c>
      <c r="J12" s="162"/>
      <c r="K12" s="161">
        <v>8</v>
      </c>
      <c r="L12" s="163"/>
      <c r="M12" s="163"/>
      <c r="N12" s="164">
        <v>9</v>
      </c>
      <c r="O12" s="164"/>
    </row>
    <row r="13" spans="1:15" ht="15.75" thickBot="1" x14ac:dyDescent="0.3">
      <c r="A13" s="38"/>
      <c r="B13" s="165" t="s">
        <v>109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56"/>
    </row>
    <row r="14" spans="1:15" ht="62.25" customHeight="1" thickBot="1" x14ac:dyDescent="0.3">
      <c r="A14" s="167">
        <v>1</v>
      </c>
      <c r="B14" s="169" t="s">
        <v>110</v>
      </c>
      <c r="C14" s="171" t="s">
        <v>111</v>
      </c>
      <c r="D14" s="171" t="s">
        <v>112</v>
      </c>
      <c r="E14" s="70">
        <v>11711036</v>
      </c>
      <c r="F14" s="173">
        <v>11718248</v>
      </c>
      <c r="G14" s="174"/>
      <c r="H14" s="176">
        <f>'додаток 2'!J52</f>
        <v>12665629</v>
      </c>
      <c r="I14" s="177"/>
      <c r="J14" s="178"/>
      <c r="K14" s="179"/>
      <c r="L14" s="178"/>
      <c r="M14" s="182"/>
      <c r="N14" s="182"/>
      <c r="O14" s="179"/>
    </row>
    <row r="15" spans="1:15" ht="26.25" hidden="1" customHeight="1" thickBot="1" x14ac:dyDescent="0.3">
      <c r="A15" s="168"/>
      <c r="B15" s="170"/>
      <c r="C15" s="172"/>
      <c r="D15" s="172"/>
      <c r="E15" s="42"/>
      <c r="F15" s="175"/>
      <c r="G15" s="174"/>
      <c r="H15" s="175"/>
      <c r="I15" s="174"/>
      <c r="J15" s="180"/>
      <c r="K15" s="181"/>
      <c r="L15" s="180"/>
      <c r="M15" s="183"/>
      <c r="N15" s="183"/>
      <c r="O15" s="181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84">
        <v>23</v>
      </c>
      <c r="G16" s="185"/>
      <c r="H16" s="184">
        <v>23</v>
      </c>
      <c r="I16" s="185"/>
      <c r="J16" s="184"/>
      <c r="K16" s="185"/>
      <c r="L16" s="184"/>
      <c r="M16" s="186"/>
      <c r="N16" s="186"/>
      <c r="O16" s="185"/>
    </row>
    <row r="17" spans="1:15" ht="15.75" thickBot="1" x14ac:dyDescent="0.3">
      <c r="A17" s="38"/>
      <c r="B17" s="187" t="s">
        <v>138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6"/>
      <c r="N17" s="186"/>
      <c r="O17" s="185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84">
        <v>1</v>
      </c>
      <c r="G18" s="185"/>
      <c r="H18" s="184">
        <v>1</v>
      </c>
      <c r="I18" s="185"/>
      <c r="J18" s="184"/>
      <c r="K18" s="185"/>
      <c r="L18" s="184"/>
      <c r="M18" s="186"/>
      <c r="N18" s="186"/>
      <c r="O18" s="185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84">
        <v>23</v>
      </c>
      <c r="G19" s="185"/>
      <c r="H19" s="184">
        <v>23</v>
      </c>
      <c r="I19" s="185"/>
      <c r="J19" s="184"/>
      <c r="K19" s="185"/>
      <c r="L19" s="184"/>
      <c r="M19" s="186"/>
      <c r="N19" s="186"/>
      <c r="O19" s="185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84">
        <v>4</v>
      </c>
      <c r="G20" s="185"/>
      <c r="H20" s="184">
        <v>4</v>
      </c>
      <c r="I20" s="185"/>
      <c r="J20" s="184"/>
      <c r="K20" s="185"/>
      <c r="L20" s="184"/>
      <c r="M20" s="186"/>
      <c r="N20" s="186"/>
      <c r="O20" s="185"/>
    </row>
    <row r="21" spans="1:15" ht="15.75" thickBot="1" x14ac:dyDescent="0.3">
      <c r="A21" s="40">
        <v>3</v>
      </c>
      <c r="B21" s="41" t="s">
        <v>121</v>
      </c>
      <c r="C21" s="38" t="s">
        <v>179</v>
      </c>
      <c r="D21" s="38"/>
      <c r="E21" s="92">
        <v>1250485</v>
      </c>
      <c r="F21" s="188">
        <v>920000</v>
      </c>
      <c r="G21" s="185"/>
      <c r="H21" s="188">
        <v>3200000</v>
      </c>
      <c r="I21" s="185"/>
      <c r="J21" s="184"/>
      <c r="K21" s="185"/>
      <c r="L21" s="184"/>
      <c r="M21" s="186"/>
      <c r="N21" s="186"/>
      <c r="O21" s="185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84">
        <v>805</v>
      </c>
      <c r="G22" s="185"/>
      <c r="H22" s="184"/>
      <c r="I22" s="185"/>
      <c r="J22" s="184"/>
      <c r="K22" s="185"/>
      <c r="L22" s="184"/>
      <c r="M22" s="186"/>
      <c r="N22" s="186"/>
      <c r="O22" s="185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84">
        <v>450</v>
      </c>
      <c r="G23" s="185"/>
      <c r="H23" s="184">
        <v>450</v>
      </c>
      <c r="I23" s="185"/>
      <c r="J23" s="184"/>
      <c r="K23" s="185"/>
      <c r="L23" s="184"/>
      <c r="M23" s="186"/>
      <c r="N23" s="186"/>
      <c r="O23" s="185"/>
    </row>
    <row r="24" spans="1:15" ht="15.75" thickBot="1" x14ac:dyDescent="0.3">
      <c r="A24" s="38"/>
      <c r="B24" s="187" t="s">
        <v>125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84">
        <v>156</v>
      </c>
      <c r="F25" s="185"/>
      <c r="G25" s="184">
        <v>160</v>
      </c>
      <c r="H25" s="185"/>
      <c r="I25" s="184">
        <v>250</v>
      </c>
      <c r="J25" s="185"/>
      <c r="K25" s="184"/>
      <c r="L25" s="186"/>
      <c r="M25" s="185"/>
      <c r="N25" s="184"/>
      <c r="O25" s="185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84">
        <v>354880</v>
      </c>
      <c r="F26" s="185"/>
      <c r="G26" s="184">
        <v>491880</v>
      </c>
      <c r="H26" s="185"/>
      <c r="I26" s="184">
        <v>509490</v>
      </c>
      <c r="J26" s="185"/>
      <c r="K26" s="184"/>
      <c r="L26" s="186"/>
      <c r="M26" s="185"/>
      <c r="N26" s="184"/>
      <c r="O26" s="185"/>
    </row>
    <row r="27" spans="1:15" ht="15.75" thickBot="1" x14ac:dyDescent="0.3">
      <c r="A27" s="38"/>
      <c r="B27" s="189" t="s">
        <v>129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84">
        <v>100</v>
      </c>
      <c r="F28" s="185"/>
      <c r="G28" s="184">
        <v>100</v>
      </c>
      <c r="H28" s="185"/>
      <c r="I28" s="184">
        <v>100</v>
      </c>
      <c r="J28" s="185"/>
      <c r="K28" s="184"/>
      <c r="L28" s="186"/>
      <c r="M28" s="185"/>
      <c r="N28" s="184"/>
      <c r="O28" s="185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84"/>
      <c r="F29" s="185"/>
      <c r="G29" s="184">
        <v>180</v>
      </c>
      <c r="H29" s="185"/>
      <c r="I29" s="184">
        <v>250</v>
      </c>
      <c r="J29" s="185"/>
      <c r="K29" s="184"/>
      <c r="L29" s="186"/>
      <c r="M29" s="185"/>
      <c r="N29" s="184"/>
      <c r="O29" s="185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84"/>
      <c r="F30" s="185"/>
      <c r="G30" s="184">
        <v>190</v>
      </c>
      <c r="H30" s="185"/>
      <c r="I30" s="184">
        <v>200</v>
      </c>
      <c r="J30" s="185"/>
      <c r="K30" s="184"/>
      <c r="L30" s="186"/>
      <c r="M30" s="185"/>
      <c r="N30" s="184"/>
      <c r="O30" s="185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5" ht="18.75" x14ac:dyDescent="0.3">
      <c r="B34" s="94" t="s">
        <v>184</v>
      </c>
      <c r="C34" s="96"/>
      <c r="D34" s="95"/>
      <c r="E34" s="96" t="s">
        <v>185</v>
      </c>
    </row>
  </sheetData>
  <mergeCells count="88">
    <mergeCell ref="A1:O1"/>
    <mergeCell ref="A2:O2"/>
    <mergeCell ref="A3:O3"/>
    <mergeCell ref="A4:O4"/>
    <mergeCell ref="A6:O6"/>
    <mergeCell ref="E29:F29"/>
    <mergeCell ref="G29:H29"/>
    <mergeCell ref="I29:J29"/>
    <mergeCell ref="K29:M29"/>
    <mergeCell ref="N29:O29"/>
    <mergeCell ref="E30:F30"/>
    <mergeCell ref="G30:H30"/>
    <mergeCell ref="I30:J30"/>
    <mergeCell ref="K30:M30"/>
    <mergeCell ref="N30:O30"/>
    <mergeCell ref="B27:N27"/>
    <mergeCell ref="E28:F28"/>
    <mergeCell ref="G28:H28"/>
    <mergeCell ref="I28:J28"/>
    <mergeCell ref="K28:M28"/>
    <mergeCell ref="N28:O28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F22:G22"/>
    <mergeCell ref="H22:I22"/>
    <mergeCell ref="J22:K22"/>
    <mergeCell ref="L22:O22"/>
    <mergeCell ref="F23:G23"/>
    <mergeCell ref="H23:I23"/>
    <mergeCell ref="J23:K23"/>
    <mergeCell ref="L23:O23"/>
    <mergeCell ref="F20:G20"/>
    <mergeCell ref="H20:I20"/>
    <mergeCell ref="J20:K20"/>
    <mergeCell ref="L20:O20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A25" sqref="A25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208" t="s">
        <v>159</v>
      </c>
      <c r="B3" s="208"/>
      <c r="C3" s="208"/>
      <c r="D3" s="208"/>
      <c r="E3" s="208"/>
      <c r="F3" s="208"/>
      <c r="G3" s="208"/>
    </row>
    <row r="4" spans="1:8" x14ac:dyDescent="0.25">
      <c r="A4" s="208" t="s">
        <v>38</v>
      </c>
      <c r="B4" s="208"/>
      <c r="C4" s="208"/>
      <c r="D4" s="208"/>
      <c r="E4" s="208"/>
      <c r="F4" s="208"/>
      <c r="G4" s="208"/>
    </row>
    <row r="5" spans="1:8" x14ac:dyDescent="0.25">
      <c r="A5" s="209" t="s">
        <v>39</v>
      </c>
      <c r="B5" s="209"/>
      <c r="C5" s="209"/>
      <c r="D5" s="209"/>
      <c r="E5" s="209"/>
      <c r="F5" s="209"/>
      <c r="G5" s="209"/>
    </row>
    <row r="6" spans="1:8" x14ac:dyDescent="0.25">
      <c r="A6" s="209" t="s">
        <v>188</v>
      </c>
      <c r="B6" s="209"/>
      <c r="C6" s="209"/>
      <c r="D6" s="209"/>
      <c r="E6" s="209"/>
      <c r="F6" s="209"/>
      <c r="G6" s="209"/>
    </row>
    <row r="7" spans="1:8" ht="20.25" x14ac:dyDescent="0.25">
      <c r="A7" s="210" t="s">
        <v>139</v>
      </c>
      <c r="B7" s="210"/>
      <c r="C7" s="210"/>
      <c r="D7" s="210"/>
      <c r="E7" s="210"/>
      <c r="F7" s="210"/>
      <c r="G7" s="210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193" t="s">
        <v>144</v>
      </c>
      <c r="C9" s="194"/>
      <c r="D9" s="194"/>
      <c r="E9" s="194"/>
      <c r="F9" s="195"/>
      <c r="G9" s="59" t="s">
        <v>57</v>
      </c>
      <c r="H9" s="199"/>
    </row>
    <row r="10" spans="1:8" ht="12.75" customHeight="1" thickBot="1" x14ac:dyDescent="0.3">
      <c r="A10" s="58" t="s">
        <v>141</v>
      </c>
      <c r="B10" s="196"/>
      <c r="C10" s="197"/>
      <c r="D10" s="197"/>
      <c r="E10" s="197"/>
      <c r="F10" s="198"/>
      <c r="G10" s="60" t="s">
        <v>145</v>
      </c>
      <c r="H10" s="199"/>
    </row>
    <row r="11" spans="1:8" ht="24" customHeight="1" thickBot="1" x14ac:dyDescent="0.3">
      <c r="A11" s="58" t="s">
        <v>142</v>
      </c>
      <c r="B11" s="200" t="s">
        <v>147</v>
      </c>
      <c r="C11" s="201"/>
      <c r="D11" s="202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45" t="s">
        <v>54</v>
      </c>
      <c r="C12" s="145" t="s">
        <v>150</v>
      </c>
      <c r="D12" s="145" t="s">
        <v>56</v>
      </c>
      <c r="E12" s="57" t="s">
        <v>151</v>
      </c>
      <c r="F12" s="57" t="s">
        <v>153</v>
      </c>
      <c r="G12" s="60" t="s">
        <v>146</v>
      </c>
      <c r="H12" s="199"/>
    </row>
    <row r="13" spans="1:8" ht="16.5" thickBot="1" x14ac:dyDescent="0.3">
      <c r="A13" s="34"/>
      <c r="B13" s="146"/>
      <c r="C13" s="146"/>
      <c r="D13" s="146"/>
      <c r="E13" s="58" t="s">
        <v>152</v>
      </c>
      <c r="F13" s="58" t="s">
        <v>152</v>
      </c>
      <c r="G13" s="1"/>
      <c r="H13" s="199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205">
        <v>11711036</v>
      </c>
      <c r="C15" s="205" t="s">
        <v>163</v>
      </c>
      <c r="D15" s="205">
        <f>'додаток 2'!J52</f>
        <v>12665629</v>
      </c>
      <c r="E15" s="206"/>
      <c r="F15" s="206"/>
      <c r="G15" s="203">
        <f>11711036+11718248+12665629</f>
        <v>36094913</v>
      </c>
      <c r="H15" s="199"/>
    </row>
    <row r="16" spans="1:8" ht="17.25" customHeight="1" thickBot="1" x14ac:dyDescent="0.3">
      <c r="A16" s="63" t="s">
        <v>155</v>
      </c>
      <c r="B16" s="172"/>
      <c r="C16" s="172"/>
      <c r="D16" s="172"/>
      <c r="E16" s="207"/>
      <c r="F16" s="207"/>
      <c r="G16" s="204"/>
      <c r="H16" s="199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205">
        <f>B15</f>
        <v>11711036</v>
      </c>
      <c r="C18" s="205" t="str">
        <f>C15</f>
        <v>11  718 248</v>
      </c>
      <c r="D18" s="205">
        <f>D15</f>
        <v>12665629</v>
      </c>
      <c r="E18" s="206"/>
      <c r="F18" s="206"/>
      <c r="G18" s="203">
        <f>G15</f>
        <v>36094913</v>
      </c>
      <c r="H18" s="199"/>
    </row>
    <row r="19" spans="1:8" ht="19.5" customHeight="1" thickBot="1" x14ac:dyDescent="0.3">
      <c r="A19" s="63" t="s">
        <v>157</v>
      </c>
      <c r="B19" s="172"/>
      <c r="C19" s="172"/>
      <c r="D19" s="172"/>
      <c r="E19" s="207"/>
      <c r="F19" s="207"/>
      <c r="G19" s="204"/>
      <c r="H19" s="199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94" t="s">
        <v>184</v>
      </c>
      <c r="B23" s="96"/>
      <c r="C23" s="95"/>
      <c r="D23" s="96" t="s">
        <v>185</v>
      </c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2025-12-29T08:29:21Z</dcterms:modified>
</cp:coreProperties>
</file>