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 activeTab="3"/>
  </bookViews>
  <sheets>
    <sheet name="додаток 1" sheetId="1" r:id="rId1"/>
    <sheet name="додаток 2" sheetId="2" r:id="rId2"/>
    <sheet name="Додаток 3" sheetId="3" r:id="rId3"/>
    <sheet name="Додаток 4" sheetId="4" r:id="rId4"/>
  </sheets>
  <definedNames>
    <definedName name="_xlnm.Print_Area" localSheetId="0">'додаток 1'!$A$1:$E$31</definedName>
    <definedName name="_xlnm.Print_Area" localSheetId="1">'додаток 2'!$A$1:$L$38</definedName>
    <definedName name="_xlnm.Print_Area" localSheetId="2">'Додаток 3'!$A$1:$L$37</definedName>
    <definedName name="_xlnm.Print_Area" localSheetId="3">'Додаток 4'!$A$1:$H$25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H10" i="2"/>
  <c r="H27" i="2" l="1"/>
  <c r="H26" i="2"/>
  <c r="H24" i="2" l="1"/>
  <c r="K26" i="2" l="1"/>
  <c r="K24" i="2"/>
  <c r="K14" i="2"/>
  <c r="K10" i="2"/>
  <c r="J27" i="2" l="1"/>
  <c r="D14" i="4" s="1"/>
  <c r="D17" i="4" s="1"/>
  <c r="I27" i="2"/>
  <c r="C14" i="4" s="1"/>
  <c r="C17" i="4" s="1"/>
  <c r="G14" i="3" l="1"/>
  <c r="H14" i="3"/>
  <c r="K27" i="2"/>
  <c r="B14" i="4" l="1"/>
  <c r="G14" i="4" s="1"/>
  <c r="E14" i="3"/>
  <c r="D21" i="1"/>
  <c r="D19" i="1" s="1"/>
  <c r="B17" i="4" l="1"/>
  <c r="G17" i="4"/>
</calcChain>
</file>

<file path=xl/sharedStrings.xml><?xml version="1.0" encoding="utf-8"?>
<sst xmlns="http://schemas.openxmlformats.org/spreadsheetml/2006/main" count="176" uniqueCount="141">
  <si>
    <t>ПРОГРАМА</t>
  </si>
  <si>
    <t>Фінансової підтримки комунального підприємства</t>
  </si>
  <si>
    <t>1. Паспорт Програми</t>
  </si>
  <si>
    <t>1.</t>
  </si>
  <si>
    <t>Назва Програми</t>
  </si>
  <si>
    <t>2.</t>
  </si>
  <si>
    <t>Ініціатор розроблення Програми</t>
  </si>
  <si>
    <t>3.</t>
  </si>
  <si>
    <t>4.</t>
  </si>
  <si>
    <t>Головний розробник Програми</t>
  </si>
  <si>
    <t>5.</t>
  </si>
  <si>
    <t>Спів розробники Програми</t>
  </si>
  <si>
    <t>6.</t>
  </si>
  <si>
    <t>Відповідальний виконавець Програми</t>
  </si>
  <si>
    <t xml:space="preserve">Фонтанська сільська рада Одеського району Одеської області                                           </t>
  </si>
  <si>
    <t>7.</t>
  </si>
  <si>
    <t>Співвиконавці Програми</t>
  </si>
  <si>
    <t>8.</t>
  </si>
  <si>
    <t>Термін реалізації Програми</t>
  </si>
  <si>
    <t>9.</t>
  </si>
  <si>
    <t>Мета Програми</t>
  </si>
  <si>
    <t>Забезпечення  прав членів територіальної громади в сфері благоустрою, формування у мешканців громади активної громадської позиції щодо збереження довкілля, об’єктів та елементів благоустрою, забезпечення чіткого виконання суб’єктами господарювання та громадянами обов’язків в сфері благоустрою</t>
  </si>
  <si>
    <t>10.</t>
  </si>
  <si>
    <t>Загальний обсяг фінансових ресурсів, необхідних для</t>
  </si>
  <si>
    <t>11.</t>
  </si>
  <si>
    <t>Очікувані результати виконання</t>
  </si>
  <si>
    <t>Ключові показники ефективності</t>
  </si>
  <si>
    <t xml:space="preserve">Додаток № 1 </t>
  </si>
  <si>
    <t>Напрями діяльності і заходи реалізації Програми</t>
  </si>
  <si>
    <t>№</t>
  </si>
  <si>
    <t>з/іі</t>
  </si>
  <si>
    <t>Завдання</t>
  </si>
  <si>
    <t>Зміст заходів</t>
  </si>
  <si>
    <t>Цільова група (жінки/чоловіки різних груп)</t>
  </si>
  <si>
    <t>Термін</t>
  </si>
  <si>
    <t>виконання</t>
  </si>
  <si>
    <t>Виконавці</t>
  </si>
  <si>
    <t>Джерела</t>
  </si>
  <si>
    <t>фінансування</t>
  </si>
  <si>
    <t>Обсяги фінансування по роках, тис. грн..</t>
  </si>
  <si>
    <t>Очікуваний</t>
  </si>
  <si>
    <t>результат</t>
  </si>
  <si>
    <t>Всього</t>
  </si>
  <si>
    <t>Фонтанська сільська рада Одеського району Одеської області,                                            КП «Муніципальна варта» Фонтанської сільської ради</t>
  </si>
  <si>
    <t>місцевий (сільський) бюджет</t>
  </si>
  <si>
    <t>Працівники установи</t>
  </si>
  <si>
    <t xml:space="preserve">Додаток № 2  </t>
  </si>
  <si>
    <t>Показники результативності Програми</t>
  </si>
  <si>
    <t>з/п</t>
  </si>
  <si>
    <t>Назва</t>
  </si>
  <si>
    <t>показника</t>
  </si>
  <si>
    <t>Одиниця</t>
  </si>
  <si>
    <t>виміру</t>
  </si>
  <si>
    <t>Вихідні дані</t>
  </si>
  <si>
    <t>на початок</t>
  </si>
  <si>
    <t>дії програми</t>
  </si>
  <si>
    <t>І етап виконання програми</t>
  </si>
  <si>
    <t>II етап</t>
  </si>
  <si>
    <t>(20_-20_</t>
  </si>
  <si>
    <t>роки)</t>
  </si>
  <si>
    <t>III етап</t>
  </si>
  <si>
    <t>І. Показники затрат</t>
  </si>
  <si>
    <t>Обсяг видатків на фінансову підтримку КП «Муніципальна варта»</t>
  </si>
  <si>
    <t>грн.</t>
  </si>
  <si>
    <t>Фін.план</t>
  </si>
  <si>
    <t>Штатна чисельність</t>
  </si>
  <si>
    <t>Шт. од.</t>
  </si>
  <si>
    <t>Штат.розпис</t>
  </si>
  <si>
    <t>Кількість комунальних підприємств, що підлягають фінансуванню.</t>
  </si>
  <si>
    <t>Од..</t>
  </si>
  <si>
    <t>У т ч. жінки</t>
  </si>
  <si>
    <t>од</t>
  </si>
  <si>
    <t>III. Показники ефективності</t>
  </si>
  <si>
    <t>Кількість виконаних доручено, листів, заяв</t>
  </si>
  <si>
    <t>IV Показники якості</t>
  </si>
  <si>
    <t>%</t>
  </si>
  <si>
    <t xml:space="preserve">Додаток № 3  </t>
  </si>
  <si>
    <t>II. Показники продукту</t>
  </si>
  <si>
    <t xml:space="preserve">Ресурсне забезпечення Програми </t>
  </si>
  <si>
    <t>Обсяг коштів, що</t>
  </si>
  <si>
    <t>пропонується</t>
  </si>
  <si>
    <t>залучити на</t>
  </si>
  <si>
    <t>виконання Програми</t>
  </si>
  <si>
    <t>Етапи виконання програми</t>
  </si>
  <si>
    <t>витрат на</t>
  </si>
  <si>
    <t>Програми</t>
  </si>
  <si>
    <t>І</t>
  </si>
  <si>
    <t>II</t>
  </si>
  <si>
    <t>III</t>
  </si>
  <si>
    <t>20-  20</t>
  </si>
  <si>
    <t>роки</t>
  </si>
  <si>
    <t>20 - 20</t>
  </si>
  <si>
    <t>Обсяг ресурсів, всього,</t>
  </si>
  <si>
    <t>у тому числі:</t>
  </si>
  <si>
    <t>державний бюджет</t>
  </si>
  <si>
    <t>місцевий  бюджет</t>
  </si>
  <si>
    <t>кошти небюджетних джерел</t>
  </si>
  <si>
    <t xml:space="preserve">Додаток № 4  </t>
  </si>
  <si>
    <t>КП"Муніципальна варта" Фонтанської сільської ради</t>
  </si>
  <si>
    <t>реалізації Програми, всього, тис.грн. у тому числі:</t>
  </si>
  <si>
    <t>Покращення місевого середовища, збереження об'єктів та елементів благоустрою, запобігання правопорушень,допомога органам МВС.</t>
  </si>
  <si>
    <t>.-коштів сільського бюджету</t>
  </si>
  <si>
    <t>.-коштів державного бюджету</t>
  </si>
  <si>
    <t>.-кошти позабюджетних джерел</t>
  </si>
  <si>
    <t>2026 рік</t>
  </si>
  <si>
    <t>2027рік</t>
  </si>
  <si>
    <t>2028 рік</t>
  </si>
  <si>
    <t>2026   рік</t>
  </si>
  <si>
    <t>2028 р.</t>
  </si>
  <si>
    <t>2027    рік</t>
  </si>
  <si>
    <t>2027 рік</t>
  </si>
  <si>
    <t xml:space="preserve">Фонтанська сільська рада Одеського району Одеської області                                                            Відділ ЖКХ, цивільного захисту та взаємодії з правоохоронними органами, господарського забезпечення </t>
  </si>
  <si>
    <t>Зміцнення публічну безпеку і порядок в Фонтанській сільській територіальній громаді,  підвищити ефективність роботи по профілактиці та попередженню правопорушень в сфері адміністративних правопорушень,  благоустрою, забезпечення чистоти, порядку утримання і прибирання вуличних, дворових територій, парків, скверів та додержання тиші в громадських місцях сільської  ради, забезпечення виконання законодавства в сфері екологічної безпеки, боротьба зі стихійної торгівлею.</t>
  </si>
  <si>
    <t>Забезпечення громадського порядку та безпеки життєдіяльності громадян, дотримання правил з питань благоустрою, торгівлі, екології, підтримання в належному санітарному стані території громади, паркування автотранспорту, участь в забезпеченні громадського порядку під час проведення масових акцій, охорона майна, що перебуває у комунальній власності, запобігання та припинення адміністративних правопорушень.</t>
  </si>
  <si>
    <r>
      <t>1.1  З</t>
    </r>
    <r>
      <rPr>
        <b/>
        <i/>
        <sz val="11"/>
        <color theme="1"/>
        <rFont val="Times New Roman"/>
        <family val="1"/>
        <charset val="204"/>
      </rPr>
      <t xml:space="preserve">аробітна плата </t>
    </r>
  </si>
  <si>
    <t xml:space="preserve"> 1.3.-2026 р.  </t>
  </si>
  <si>
    <t xml:space="preserve">Відсоток використання коштів </t>
  </si>
  <si>
    <t>км2</t>
  </si>
  <si>
    <t>Кількість складених адміністративних актів/протоколів</t>
  </si>
  <si>
    <t>Кількість заходів охорони громадського порядку</t>
  </si>
  <si>
    <t>Кількість спільних заходів із поліцією, ДСНС та іншими структурами</t>
  </si>
  <si>
    <t>Кількість профілактично-роз'яснювальних заходів серед населення</t>
  </si>
  <si>
    <t>1.2 Нарахування на оплату праці</t>
  </si>
  <si>
    <t>Площа потрулювання всієї громади</t>
  </si>
  <si>
    <t>«Муніципальна варта» Фонтанської сільської ради на 2026-2028рік</t>
  </si>
  <si>
    <t>Програма фінансової підтримки комунального підприємства «Муніципальна варта» Фонтанської сільської ради на 2026-2028рік</t>
  </si>
  <si>
    <t>2026-2028 рік</t>
  </si>
  <si>
    <t>2026-2028    роки</t>
  </si>
  <si>
    <t>до рішення сесії  Фонтанської сільської ради</t>
  </si>
  <si>
    <r>
      <t xml:space="preserve">1.3.1- Придбання предметів, матеріалів та обладнання ( канцтоварів , запчастин та матеріалів для ремонту службового автомобільного транспорту, нафта і дистиляти) </t>
    </r>
    <r>
      <rPr>
        <b/>
        <sz val="11"/>
        <color theme="1"/>
        <rFont val="Times New Roman"/>
        <family val="1"/>
        <charset val="204"/>
      </rPr>
      <t xml:space="preserve">тощо </t>
    </r>
    <r>
      <rPr>
        <sz val="11"/>
        <color theme="1"/>
        <rFont val="Times New Roman"/>
        <family val="1"/>
        <charset val="204"/>
      </rPr>
      <t>-</t>
    </r>
    <r>
      <rPr>
        <b/>
        <sz val="11"/>
        <color theme="1"/>
        <rFont val="Times New Roman"/>
        <family val="1"/>
        <charset val="204"/>
      </rPr>
      <t xml:space="preserve"> 474,540</t>
    </r>
    <r>
      <rPr>
        <sz val="11"/>
        <color theme="1"/>
        <rFont val="Times New Roman"/>
        <family val="1"/>
        <charset val="204"/>
      </rPr>
      <t xml:space="preserve"> грн.                          1.3.1.2- Придбання предметів, матеріалів та обладнання (спецодяг) - 40,0  грн.                   1.3.1.3- Придбання предметів, матеріалів та обладнання (закупка запчастин та матеріали для ремонтк службового авто) - 50,0  грн.</t>
    </r>
  </si>
  <si>
    <r>
      <t xml:space="preserve">1.3.2- Оплата послуг (крім комунальних) -( послуги пов'язані з програмним забезпеченням "М.E.Doc", ІПК "Місцевий бюджет", послуги з ремонту і технічного обслуговування мототранспортних засобів, страхові послуги, технічне обслуговування і ремонт офісної техніки, медичний огляд інспекторів)  </t>
    </r>
    <r>
      <rPr>
        <b/>
        <sz val="11"/>
        <color theme="1"/>
        <rFont val="Times New Roman"/>
        <family val="1"/>
        <charset val="204"/>
      </rPr>
      <t xml:space="preserve">тощо </t>
    </r>
    <r>
      <rPr>
        <sz val="11"/>
        <color theme="1"/>
        <rFont val="Times New Roman"/>
        <family val="1"/>
        <charset val="204"/>
      </rPr>
      <t xml:space="preserve">- </t>
    </r>
    <r>
      <rPr>
        <b/>
        <sz val="11"/>
        <color theme="1"/>
        <rFont val="Times New Roman"/>
        <family val="1"/>
        <charset val="204"/>
      </rPr>
      <t xml:space="preserve">148,736 </t>
    </r>
    <r>
      <rPr>
        <sz val="11"/>
        <color theme="1"/>
        <rFont val="Times New Roman"/>
        <family val="1"/>
        <charset val="204"/>
      </rPr>
      <t xml:space="preserve">грн.                                             1.3.2.1- Оплата послуг (крім комунальних)( монтажні та пусконалагоджувальні послуги) - 64,0 грн.                                                                  1.3.2.2- Оплата послуг (крім комунальних)    ( послуги з ремонту ) - 30,0 грн.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1.3.2.3- Видатки на відрядження - 30,0 грн.</t>
    </r>
  </si>
  <si>
    <t>В.о.сільського голови</t>
  </si>
  <si>
    <t>Андрій СЕРЕБРІЙ</t>
  </si>
  <si>
    <t xml:space="preserve">рішення  сесії Фонтанської сільської ради </t>
  </si>
  <si>
    <t xml:space="preserve">до Програми у редакції </t>
  </si>
  <si>
    <t xml:space="preserve">рішення  сесії  Фонтанської сільської ради </t>
  </si>
  <si>
    <t>до Програми у редакції</t>
  </si>
  <si>
    <t xml:space="preserve">                                                                                        від 19.08.2026 року № 4021 - VIII</t>
  </si>
  <si>
    <t xml:space="preserve">                                                                                                  від 19.08.2026 року № 4021- VIII</t>
  </si>
  <si>
    <t xml:space="preserve">                                                                                                 від  19.08.2026р. № 4021- VIII</t>
  </si>
  <si>
    <t xml:space="preserve">                                                                                                  від  19.08.2026р. № 4021-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</si>
</sst>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rgb="FF1D1B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1D1B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2" borderId="6" xfId="0" applyFill="1" applyBorder="1" applyAlignment="1">
      <alignment vertical="center" wrapText="1"/>
    </xf>
    <xf numFmtId="0" fontId="15" fillId="0" borderId="0" xfId="0" applyFont="1"/>
    <xf numFmtId="0" fontId="2" fillId="0" borderId="0" xfId="0" applyFont="1" applyAlignment="1">
      <alignment horizontal="justify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3" fillId="2" borderId="24" xfId="0" applyFont="1" applyFill="1" applyBorder="1" applyAlignment="1">
      <alignment vertical="center" wrapText="1"/>
    </xf>
    <xf numFmtId="0" fontId="15" fillId="2" borderId="24" xfId="0" applyFont="1" applyFill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2" borderId="1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left" vertical="center" wrapText="1" indent="2"/>
    </xf>
    <xf numFmtId="0" fontId="4" fillId="2" borderId="1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2" borderId="24" xfId="0" applyFont="1" applyFill="1" applyBorder="1" applyAlignment="1">
      <alignment vertical="top" wrapText="1"/>
    </xf>
    <xf numFmtId="0" fontId="13" fillId="2" borderId="24" xfId="0" applyFont="1" applyFill="1" applyBorder="1" applyAlignment="1">
      <alignment vertical="top" wrapText="1"/>
    </xf>
    <xf numFmtId="0" fontId="23" fillId="0" borderId="0" xfId="0" applyFont="1"/>
    <xf numFmtId="0" fontId="1" fillId="0" borderId="6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64" fontId="6" fillId="2" borderId="30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7" fillId="2" borderId="10" xfId="0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28" fillId="2" borderId="10" xfId="0" applyFont="1" applyFill="1" applyBorder="1" applyAlignment="1">
      <alignment vertical="center" wrapText="1"/>
    </xf>
    <xf numFmtId="0" fontId="26" fillId="2" borderId="7" xfId="0" applyFont="1" applyFill="1" applyBorder="1" applyAlignment="1">
      <alignment horizontal="right" vertical="center" wrapText="1"/>
    </xf>
    <xf numFmtId="0" fontId="4" fillId="2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4" fillId="2" borderId="24" xfId="0" applyFont="1" applyFill="1" applyBorder="1" applyAlignment="1">
      <alignment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3" fontId="12" fillId="2" borderId="8" xfId="0" applyNumberFormat="1" applyFont="1" applyFill="1" applyBorder="1" applyAlignment="1">
      <alignment vertical="center" wrapText="1"/>
    </xf>
    <xf numFmtId="164" fontId="12" fillId="2" borderId="17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center" wrapText="1"/>
    </xf>
    <xf numFmtId="0" fontId="0" fillId="3" borderId="0" xfId="0" applyFill="1"/>
    <xf numFmtId="0" fontId="7" fillId="3" borderId="8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vertical="center" wrapText="1"/>
    </xf>
    <xf numFmtId="164" fontId="22" fillId="3" borderId="10" xfId="0" applyNumberFormat="1" applyFont="1" applyFill="1" applyBorder="1" applyAlignment="1">
      <alignment horizontal="center" vertical="center" wrapText="1"/>
    </xf>
    <xf numFmtId="164" fontId="27" fillId="2" borderId="10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165" fontId="7" fillId="3" borderId="17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6" fillId="0" borderId="0" xfId="0" applyFont="1" applyAlignment="1">
      <alignment horizontal="center" vertical="center"/>
    </xf>
    <xf numFmtId="0" fontId="26" fillId="2" borderId="11" xfId="0" applyFont="1" applyFill="1" applyBorder="1" applyAlignment="1">
      <alignment horizontal="right" vertical="center" wrapText="1"/>
    </xf>
    <xf numFmtId="0" fontId="26" fillId="2" borderId="12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6" fillId="2" borderId="15" xfId="0" applyFont="1" applyFill="1" applyBorder="1" applyAlignment="1">
      <alignment horizontal="right" vertical="center" wrapText="1"/>
    </xf>
    <xf numFmtId="0" fontId="26" fillId="2" borderId="16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166" fontId="1" fillId="0" borderId="18" xfId="0" applyNumberFormat="1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left" vertical="top" wrapText="1"/>
    </xf>
    <xf numFmtId="0" fontId="25" fillId="2" borderId="26" xfId="0" applyFont="1" applyFill="1" applyBorder="1" applyAlignment="1">
      <alignment horizontal="left" vertical="top" wrapText="1"/>
    </xf>
    <xf numFmtId="0" fontId="25" fillId="2" borderId="3" xfId="0" applyFont="1" applyFill="1" applyBorder="1" applyAlignment="1">
      <alignment horizontal="left" vertical="top" wrapText="1"/>
    </xf>
    <xf numFmtId="166" fontId="6" fillId="2" borderId="18" xfId="0" applyNumberFormat="1" applyFont="1" applyFill="1" applyBorder="1" applyAlignment="1">
      <alignment horizontal="center" vertical="center" wrapText="1"/>
    </xf>
    <xf numFmtId="166" fontId="6" fillId="2" borderId="6" xfId="0" applyNumberFormat="1" applyFont="1" applyFill="1" applyBorder="1" applyAlignment="1">
      <alignment horizontal="center" vertical="center" wrapText="1"/>
    </xf>
    <xf numFmtId="166" fontId="6" fillId="2" borderId="19" xfId="0" applyNumberFormat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left" vertical="center" wrapText="1" indent="1"/>
    </xf>
    <xf numFmtId="0" fontId="13" fillId="2" borderId="15" xfId="0" applyFont="1" applyFill="1" applyBorder="1" applyAlignment="1">
      <alignment horizontal="left" vertical="center" wrapText="1" indent="1"/>
    </xf>
    <xf numFmtId="0" fontId="13" fillId="2" borderId="16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horizontal="center" vertical="center"/>
    </xf>
    <xf numFmtId="0" fontId="17" fillId="2" borderId="2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12" fillId="2" borderId="19" xfId="0" applyNumberFormat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164" fontId="7" fillId="2" borderId="19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justify" vertical="center" wrapText="1"/>
    </xf>
    <xf numFmtId="0" fontId="1" fillId="2" borderId="19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view="pageBreakPreview" zoomScaleNormal="100" zoomScaleSheetLayoutView="100" workbookViewId="0">
      <selection activeCell="D12" sqref="D12"/>
    </sheetView>
  </sheetViews>
  <sheetFormatPr defaultRowHeight="15.75" x14ac:dyDescent="0.25"/>
  <cols>
    <col min="1" max="1" width="5.140625" customWidth="1"/>
    <col min="2" max="2" width="6.42578125" style="2" customWidth="1"/>
    <col min="3" max="3" width="54" style="2" customWidth="1"/>
    <col min="4" max="4" width="63.28515625" style="2" customWidth="1"/>
    <col min="5" max="5" width="4.140625" customWidth="1"/>
  </cols>
  <sheetData>
    <row r="1" spans="1:4" ht="18.75" x14ac:dyDescent="0.3">
      <c r="A1" s="4"/>
      <c r="B1" s="5"/>
      <c r="C1" s="4"/>
      <c r="D1" s="4"/>
    </row>
    <row r="2" spans="1:4" ht="18.75" x14ac:dyDescent="0.3">
      <c r="A2" s="4"/>
      <c r="B2" s="127" t="s">
        <v>27</v>
      </c>
      <c r="C2" s="127"/>
      <c r="D2" s="127"/>
    </row>
    <row r="3" spans="1:4" ht="18.75" x14ac:dyDescent="0.3">
      <c r="A3" s="4"/>
      <c r="B3" s="128" t="s">
        <v>128</v>
      </c>
      <c r="C3" s="128"/>
      <c r="D3" s="128"/>
    </row>
    <row r="4" spans="1:4" ht="18.75" x14ac:dyDescent="0.3">
      <c r="A4" s="4"/>
      <c r="B4" s="128" t="s">
        <v>137</v>
      </c>
      <c r="C4" s="128"/>
      <c r="D4" s="128"/>
    </row>
    <row r="5" spans="1:4" ht="18.75" x14ac:dyDescent="0.3">
      <c r="A5" s="4"/>
      <c r="B5" s="3"/>
      <c r="C5" s="4"/>
      <c r="D5" s="4"/>
    </row>
    <row r="6" spans="1:4" ht="18.75" x14ac:dyDescent="0.3">
      <c r="A6" s="4"/>
      <c r="B6" s="126" t="s">
        <v>0</v>
      </c>
      <c r="C6" s="126"/>
      <c r="D6" s="126"/>
    </row>
    <row r="7" spans="1:4" ht="18.75" x14ac:dyDescent="0.3">
      <c r="A7" s="4"/>
      <c r="B7" s="126" t="s">
        <v>1</v>
      </c>
      <c r="C7" s="126"/>
      <c r="D7" s="126"/>
    </row>
    <row r="8" spans="1:4" ht="18.75" x14ac:dyDescent="0.3">
      <c r="A8" s="4"/>
      <c r="B8" s="126" t="s">
        <v>124</v>
      </c>
      <c r="C8" s="126"/>
      <c r="D8" s="126"/>
    </row>
    <row r="9" spans="1:4" ht="19.5" thickBot="1" x14ac:dyDescent="0.35">
      <c r="A9" s="4"/>
      <c r="B9" s="117" t="s">
        <v>2</v>
      </c>
      <c r="C9" s="117"/>
      <c r="D9" s="117"/>
    </row>
    <row r="10" spans="1:4" ht="57" customHeight="1" x14ac:dyDescent="0.3">
      <c r="A10" s="4"/>
      <c r="B10" s="118" t="s">
        <v>3</v>
      </c>
      <c r="C10" s="120" t="s">
        <v>4</v>
      </c>
      <c r="D10" s="122" t="s">
        <v>125</v>
      </c>
    </row>
    <row r="11" spans="1:4" ht="0.75" customHeight="1" thickBot="1" x14ac:dyDescent="0.35">
      <c r="A11" s="4"/>
      <c r="B11" s="119"/>
      <c r="C11" s="121"/>
      <c r="D11" s="123"/>
    </row>
    <row r="12" spans="1:4" ht="51.75" customHeight="1" thickBot="1" x14ac:dyDescent="0.35">
      <c r="A12" s="4"/>
      <c r="B12" s="79" t="s">
        <v>5</v>
      </c>
      <c r="C12" s="80" t="s">
        <v>6</v>
      </c>
      <c r="D12" s="81" t="s">
        <v>111</v>
      </c>
    </row>
    <row r="13" spans="1:4" ht="63" customHeight="1" thickBot="1" x14ac:dyDescent="0.35">
      <c r="A13" s="4"/>
      <c r="B13" s="79" t="s">
        <v>7</v>
      </c>
      <c r="C13" s="80" t="s">
        <v>9</v>
      </c>
      <c r="D13" s="81" t="s">
        <v>111</v>
      </c>
    </row>
    <row r="14" spans="1:4" ht="35.25" customHeight="1" thickBot="1" x14ac:dyDescent="0.35">
      <c r="A14" s="4"/>
      <c r="B14" s="79" t="s">
        <v>8</v>
      </c>
      <c r="C14" s="80" t="s">
        <v>11</v>
      </c>
      <c r="D14" s="81" t="s">
        <v>98</v>
      </c>
    </row>
    <row r="15" spans="1:4" ht="43.5" customHeight="1" thickBot="1" x14ac:dyDescent="0.35">
      <c r="A15" s="4"/>
      <c r="B15" s="79" t="s">
        <v>10</v>
      </c>
      <c r="C15" s="80" t="s">
        <v>13</v>
      </c>
      <c r="D15" s="81" t="s">
        <v>14</v>
      </c>
    </row>
    <row r="16" spans="1:4" ht="28.5" customHeight="1" thickBot="1" x14ac:dyDescent="0.35">
      <c r="A16" s="4"/>
      <c r="B16" s="79" t="s">
        <v>12</v>
      </c>
      <c r="C16" s="80" t="s">
        <v>16</v>
      </c>
      <c r="D16" s="81" t="s">
        <v>98</v>
      </c>
    </row>
    <row r="17" spans="1:4" ht="26.25" customHeight="1" thickBot="1" x14ac:dyDescent="0.35">
      <c r="A17" s="4"/>
      <c r="B17" s="79" t="s">
        <v>15</v>
      </c>
      <c r="C17" s="80" t="s">
        <v>18</v>
      </c>
      <c r="D17" s="81" t="s">
        <v>126</v>
      </c>
    </row>
    <row r="18" spans="1:4" ht="99.75" customHeight="1" thickBot="1" x14ac:dyDescent="0.35">
      <c r="A18" s="4"/>
      <c r="B18" s="79" t="s">
        <v>17</v>
      </c>
      <c r="C18" s="80" t="s">
        <v>20</v>
      </c>
      <c r="D18" s="81" t="s">
        <v>21</v>
      </c>
    </row>
    <row r="19" spans="1:4" ht="31.5" x14ac:dyDescent="0.3">
      <c r="A19" s="4"/>
      <c r="B19" s="118" t="s">
        <v>19</v>
      </c>
      <c r="C19" s="80" t="s">
        <v>23</v>
      </c>
      <c r="D19" s="110">
        <f>D21</f>
        <v>39324.816999999995</v>
      </c>
    </row>
    <row r="20" spans="1:4" ht="32.25" customHeight="1" x14ac:dyDescent="0.3">
      <c r="A20" s="4"/>
      <c r="B20" s="124"/>
      <c r="C20" s="82" t="s">
        <v>99</v>
      </c>
      <c r="D20" s="83"/>
    </row>
    <row r="21" spans="1:4" ht="18.75" x14ac:dyDescent="0.3">
      <c r="A21" s="4"/>
      <c r="B21" s="124"/>
      <c r="C21" s="84" t="s">
        <v>101</v>
      </c>
      <c r="D21" s="111">
        <f>'додаток 2'!K27</f>
        <v>39324.816999999995</v>
      </c>
    </row>
    <row r="22" spans="1:4" ht="18.75" x14ac:dyDescent="0.3">
      <c r="A22" s="4"/>
      <c r="B22" s="124"/>
      <c r="C22" s="82" t="s">
        <v>102</v>
      </c>
      <c r="D22" s="83"/>
    </row>
    <row r="23" spans="1:4" ht="22.5" customHeight="1" x14ac:dyDescent="0.3">
      <c r="A23" s="4"/>
      <c r="B23" s="124"/>
      <c r="C23" s="82" t="s">
        <v>103</v>
      </c>
      <c r="D23" s="85"/>
    </row>
    <row r="24" spans="1:4" ht="21" hidden="1" customHeight="1" thickBot="1" x14ac:dyDescent="0.35">
      <c r="A24" s="4"/>
      <c r="B24" s="125"/>
      <c r="C24" s="82"/>
      <c r="D24" s="86"/>
    </row>
    <row r="25" spans="1:4" ht="137.25" customHeight="1" thickBot="1" x14ac:dyDescent="0.35">
      <c r="A25" s="4"/>
      <c r="B25" s="87" t="s">
        <v>22</v>
      </c>
      <c r="C25" s="88" t="s">
        <v>25</v>
      </c>
      <c r="D25" s="89" t="s">
        <v>112</v>
      </c>
    </row>
    <row r="26" spans="1:4" ht="118.5" customHeight="1" thickBot="1" x14ac:dyDescent="0.35">
      <c r="A26" s="4"/>
      <c r="B26" s="79" t="s">
        <v>24</v>
      </c>
      <c r="C26" s="90" t="s">
        <v>26</v>
      </c>
      <c r="D26" s="91" t="s">
        <v>113</v>
      </c>
    </row>
    <row r="27" spans="1:4" ht="18.75" x14ac:dyDescent="0.3">
      <c r="A27" s="4"/>
    </row>
    <row r="28" spans="1:4" x14ac:dyDescent="0.25">
      <c r="C28" s="116" t="s">
        <v>131</v>
      </c>
      <c r="D28" s="116" t="s">
        <v>132</v>
      </c>
    </row>
  </sheetData>
  <mergeCells count="11">
    <mergeCell ref="B8:D8"/>
    <mergeCell ref="B2:D2"/>
    <mergeCell ref="B3:D3"/>
    <mergeCell ref="B4:D4"/>
    <mergeCell ref="B6:D6"/>
    <mergeCell ref="B7:D7"/>
    <mergeCell ref="B9:D9"/>
    <mergeCell ref="B10:B11"/>
    <mergeCell ref="C10:C11"/>
    <mergeCell ref="D10:D11"/>
    <mergeCell ref="B19:B2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BreakPreview" zoomScaleNormal="100" zoomScaleSheetLayoutView="100" workbookViewId="0">
      <selection activeCell="F14" sqref="F14:F23"/>
    </sheetView>
  </sheetViews>
  <sheetFormatPr defaultRowHeight="15.75" x14ac:dyDescent="0.25"/>
  <cols>
    <col min="1" max="1" width="6.140625" style="2" customWidth="1"/>
    <col min="2" max="2" width="15.7109375" style="2" customWidth="1"/>
    <col min="3" max="3" width="40.140625" style="2" customWidth="1"/>
    <col min="4" max="4" width="14.85546875" style="2" customWidth="1"/>
    <col min="5" max="5" width="12.140625" style="2" customWidth="1"/>
    <col min="6" max="6" width="18.42578125" style="2" customWidth="1"/>
    <col min="7" max="7" width="13.28515625" style="2" customWidth="1"/>
    <col min="8" max="8" width="12.5703125" style="2" customWidth="1"/>
    <col min="9" max="9" width="13.28515625" style="2" customWidth="1"/>
    <col min="10" max="10" width="12.7109375" style="2" customWidth="1"/>
    <col min="11" max="11" width="15.28515625" style="2" customWidth="1"/>
    <col min="12" max="12" width="21.140625" style="2" customWidth="1"/>
  </cols>
  <sheetData>
    <row r="1" spans="1:12" ht="15" x14ac:dyDescent="0.25">
      <c r="A1" s="149" t="s">
        <v>46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ht="15" x14ac:dyDescent="0.25">
      <c r="A2" s="149" t="s">
        <v>134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5" x14ac:dyDescent="0.25">
      <c r="A3" s="150" t="s">
        <v>133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ht="15" x14ac:dyDescent="0.25">
      <c r="A4" s="150" t="s">
        <v>138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1:12" x14ac:dyDescent="0.25">
      <c r="A5" s="31"/>
    </row>
    <row r="6" spans="1:12" ht="21" thickBot="1" x14ac:dyDescent="0.3">
      <c r="A6" s="151" t="s">
        <v>28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12" ht="27.75" customHeight="1" thickBot="1" x14ac:dyDescent="0.3">
      <c r="A7" s="60" t="s">
        <v>29</v>
      </c>
      <c r="B7" s="144" t="s">
        <v>31</v>
      </c>
      <c r="C7" s="144" t="s">
        <v>32</v>
      </c>
      <c r="D7" s="144" t="s">
        <v>33</v>
      </c>
      <c r="E7" s="61" t="s">
        <v>34</v>
      </c>
      <c r="F7" s="144" t="s">
        <v>36</v>
      </c>
      <c r="G7" s="61" t="s">
        <v>37</v>
      </c>
      <c r="H7" s="146" t="s">
        <v>39</v>
      </c>
      <c r="I7" s="147"/>
      <c r="J7" s="147"/>
      <c r="K7" s="148"/>
      <c r="L7" s="61" t="s">
        <v>40</v>
      </c>
    </row>
    <row r="8" spans="1:12" ht="29.25" thickBot="1" x14ac:dyDescent="0.3">
      <c r="A8" s="62" t="s">
        <v>30</v>
      </c>
      <c r="B8" s="145"/>
      <c r="C8" s="145"/>
      <c r="D8" s="145"/>
      <c r="E8" s="63" t="s">
        <v>35</v>
      </c>
      <c r="F8" s="145"/>
      <c r="G8" s="63" t="s">
        <v>38</v>
      </c>
      <c r="H8" s="63" t="s">
        <v>104</v>
      </c>
      <c r="I8" s="63" t="s">
        <v>105</v>
      </c>
      <c r="J8" s="63" t="s">
        <v>106</v>
      </c>
      <c r="K8" s="63" t="s">
        <v>42</v>
      </c>
      <c r="L8" s="63" t="s">
        <v>41</v>
      </c>
    </row>
    <row r="9" spans="1:12" ht="16.5" thickBot="1" x14ac:dyDescent="0.3">
      <c r="A9" s="6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</row>
    <row r="10" spans="1:12" ht="51" customHeight="1" x14ac:dyDescent="0.25">
      <c r="A10" s="156">
        <v>1</v>
      </c>
      <c r="B10" s="158" t="s">
        <v>21</v>
      </c>
      <c r="C10" s="164" t="s">
        <v>114</v>
      </c>
      <c r="D10" s="130" t="s">
        <v>45</v>
      </c>
      <c r="E10" s="130" t="s">
        <v>127</v>
      </c>
      <c r="F10" s="130" t="s">
        <v>43</v>
      </c>
      <c r="G10" s="130" t="s">
        <v>44</v>
      </c>
      <c r="H10" s="136">
        <f>10422+75</f>
        <v>10497</v>
      </c>
      <c r="I10" s="136">
        <v>9568.5190000000002</v>
      </c>
      <c r="J10" s="138">
        <v>10334.001</v>
      </c>
      <c r="K10" s="161">
        <f>H10+I10+J10</f>
        <v>30399.52</v>
      </c>
      <c r="L10" s="153" t="s">
        <v>100</v>
      </c>
    </row>
    <row r="11" spans="1:12" ht="42" customHeight="1" x14ac:dyDescent="0.25">
      <c r="A11" s="157"/>
      <c r="B11" s="159"/>
      <c r="C11" s="165"/>
      <c r="D11" s="131"/>
      <c r="E11" s="131"/>
      <c r="F11" s="131"/>
      <c r="G11" s="131"/>
      <c r="H11" s="133"/>
      <c r="I11" s="133"/>
      <c r="J11" s="139"/>
      <c r="K11" s="162"/>
      <c r="L11" s="154"/>
    </row>
    <row r="12" spans="1:12" ht="26.25" customHeight="1" x14ac:dyDescent="0.25">
      <c r="A12" s="157"/>
      <c r="B12" s="159"/>
      <c r="C12" s="165"/>
      <c r="D12" s="131"/>
      <c r="E12" s="131"/>
      <c r="F12" s="131"/>
      <c r="G12" s="131"/>
      <c r="H12" s="133"/>
      <c r="I12" s="133"/>
      <c r="J12" s="139"/>
      <c r="K12" s="162"/>
      <c r="L12" s="154"/>
    </row>
    <row r="13" spans="1:12" ht="8.25" customHeight="1" thickBot="1" x14ac:dyDescent="0.3">
      <c r="A13" s="157"/>
      <c r="B13" s="159"/>
      <c r="C13" s="166"/>
      <c r="D13" s="132"/>
      <c r="E13" s="132"/>
      <c r="F13" s="132"/>
      <c r="G13" s="132"/>
      <c r="H13" s="137"/>
      <c r="I13" s="137"/>
      <c r="J13" s="140"/>
      <c r="K13" s="163"/>
      <c r="L13" s="154"/>
    </row>
    <row r="14" spans="1:12" ht="2.25" hidden="1" customHeight="1" x14ac:dyDescent="0.25">
      <c r="A14" s="157"/>
      <c r="B14" s="159"/>
      <c r="C14" s="13"/>
      <c r="D14" s="130" t="s">
        <v>45</v>
      </c>
      <c r="E14" s="130" t="s">
        <v>127</v>
      </c>
      <c r="F14" s="153" t="s">
        <v>43</v>
      </c>
      <c r="G14" s="130" t="s">
        <v>44</v>
      </c>
      <c r="H14" s="92"/>
      <c r="I14" s="136">
        <v>2105.0740000000001</v>
      </c>
      <c r="J14" s="136">
        <v>2273.48</v>
      </c>
      <c r="K14" s="134">
        <f>H20+I14+J14</f>
        <v>6687.8940000000002</v>
      </c>
      <c r="L14" s="14"/>
    </row>
    <row r="15" spans="1:12" ht="15.75" hidden="1" customHeight="1" thickBot="1" x14ac:dyDescent="0.3">
      <c r="A15" s="157"/>
      <c r="B15" s="159"/>
      <c r="C15" s="13"/>
      <c r="D15" s="131"/>
      <c r="E15" s="131"/>
      <c r="F15" s="154"/>
      <c r="G15" s="131"/>
      <c r="H15" s="51"/>
      <c r="I15" s="133"/>
      <c r="J15" s="133"/>
      <c r="K15" s="129"/>
      <c r="L15" s="14"/>
    </row>
    <row r="16" spans="1:12" ht="15.75" hidden="1" customHeight="1" thickBot="1" x14ac:dyDescent="0.3">
      <c r="A16" s="157"/>
      <c r="B16" s="159"/>
      <c r="C16" s="13"/>
      <c r="D16" s="131"/>
      <c r="E16" s="131"/>
      <c r="F16" s="154"/>
      <c r="G16" s="131"/>
      <c r="H16" s="51"/>
      <c r="I16" s="133"/>
      <c r="J16" s="133"/>
      <c r="K16" s="129"/>
      <c r="L16" s="14"/>
    </row>
    <row r="17" spans="1:12" ht="15.75" hidden="1" customHeight="1" thickBot="1" x14ac:dyDescent="0.3">
      <c r="A17" s="157"/>
      <c r="B17" s="159"/>
      <c r="C17" s="13"/>
      <c r="D17" s="131"/>
      <c r="E17" s="131"/>
      <c r="F17" s="154"/>
      <c r="G17" s="131"/>
      <c r="H17" s="51"/>
      <c r="I17" s="133"/>
      <c r="J17" s="133"/>
      <c r="K17" s="129"/>
      <c r="L17" s="14"/>
    </row>
    <row r="18" spans="1:12" ht="15.75" hidden="1" customHeight="1" thickBot="1" x14ac:dyDescent="0.3">
      <c r="A18" s="157"/>
      <c r="B18" s="159"/>
      <c r="C18" s="13"/>
      <c r="D18" s="131"/>
      <c r="E18" s="131"/>
      <c r="F18" s="154"/>
      <c r="G18" s="131"/>
      <c r="H18" s="51"/>
      <c r="I18" s="133"/>
      <c r="J18" s="133"/>
      <c r="K18" s="129"/>
      <c r="L18" s="14"/>
    </row>
    <row r="19" spans="1:12" ht="15.75" hidden="1" customHeight="1" thickBot="1" x14ac:dyDescent="0.3">
      <c r="A19" s="157"/>
      <c r="B19" s="159"/>
      <c r="C19" s="13"/>
      <c r="D19" s="131"/>
      <c r="E19" s="131"/>
      <c r="F19" s="154"/>
      <c r="G19" s="131"/>
      <c r="H19" s="51"/>
      <c r="I19" s="133"/>
      <c r="J19" s="133"/>
      <c r="K19" s="129"/>
      <c r="L19" s="14"/>
    </row>
    <row r="20" spans="1:12" ht="30.75" customHeight="1" x14ac:dyDescent="0.25">
      <c r="A20" s="157"/>
      <c r="B20" s="159"/>
      <c r="C20" s="13"/>
      <c r="D20" s="131"/>
      <c r="E20" s="131"/>
      <c r="F20" s="154"/>
      <c r="G20" s="131"/>
      <c r="H20" s="133">
        <f>2292.84+16.5</f>
        <v>2309.34</v>
      </c>
      <c r="I20" s="133"/>
      <c r="J20" s="133"/>
      <c r="K20" s="129"/>
      <c r="L20" s="14"/>
    </row>
    <row r="21" spans="1:12" ht="27" customHeight="1" x14ac:dyDescent="0.25">
      <c r="A21" s="157"/>
      <c r="B21" s="159"/>
      <c r="C21" s="94" t="s">
        <v>122</v>
      </c>
      <c r="D21" s="131"/>
      <c r="E21" s="131"/>
      <c r="F21" s="154"/>
      <c r="G21" s="131"/>
      <c r="H21" s="133"/>
      <c r="I21" s="133"/>
      <c r="J21" s="133"/>
      <c r="K21" s="129"/>
      <c r="L21" s="14"/>
    </row>
    <row r="22" spans="1:12" ht="38.25" customHeight="1" thickBot="1" x14ac:dyDescent="0.3">
      <c r="A22" s="157"/>
      <c r="B22" s="159"/>
      <c r="C22" s="30"/>
      <c r="D22" s="131"/>
      <c r="E22" s="131"/>
      <c r="F22" s="154"/>
      <c r="G22" s="131"/>
      <c r="H22" s="133"/>
      <c r="I22" s="133"/>
      <c r="J22" s="133"/>
      <c r="K22" s="129"/>
      <c r="L22" s="14"/>
    </row>
    <row r="23" spans="1:12" ht="1.5" customHeight="1" thickBot="1" x14ac:dyDescent="0.3">
      <c r="A23" s="157"/>
      <c r="B23" s="159"/>
      <c r="C23" s="13"/>
      <c r="D23" s="132"/>
      <c r="E23" s="132"/>
      <c r="F23" s="155"/>
      <c r="G23" s="132"/>
      <c r="H23" s="93"/>
      <c r="I23" s="137"/>
      <c r="J23" s="137"/>
      <c r="K23" s="135"/>
      <c r="L23" s="14"/>
    </row>
    <row r="24" spans="1:12" ht="23.25" customHeight="1" x14ac:dyDescent="0.25">
      <c r="A24" s="157"/>
      <c r="B24" s="159"/>
      <c r="C24" s="48" t="s">
        <v>115</v>
      </c>
      <c r="D24" s="142" t="s">
        <v>45</v>
      </c>
      <c r="E24" s="131" t="s">
        <v>127</v>
      </c>
      <c r="F24" s="131" t="s">
        <v>43</v>
      </c>
      <c r="G24" s="131" t="s">
        <v>44</v>
      </c>
      <c r="H24" s="133">
        <f>474.54+40+50</f>
        <v>564.54</v>
      </c>
      <c r="I24" s="141">
        <v>512.50300000000004</v>
      </c>
      <c r="J24" s="141">
        <v>553.50300000000004</v>
      </c>
      <c r="K24" s="129">
        <f>H24+I24+J24</f>
        <v>1630.5460000000003</v>
      </c>
      <c r="L24" s="14"/>
    </row>
    <row r="25" spans="1:12" ht="177.75" customHeight="1" x14ac:dyDescent="0.25">
      <c r="A25" s="157"/>
      <c r="B25" s="160"/>
      <c r="C25" s="64" t="s">
        <v>129</v>
      </c>
      <c r="D25" s="142"/>
      <c r="E25" s="131"/>
      <c r="F25" s="131"/>
      <c r="G25" s="131"/>
      <c r="H25" s="133"/>
      <c r="I25" s="141"/>
      <c r="J25" s="141"/>
      <c r="K25" s="129"/>
      <c r="L25" s="14"/>
    </row>
    <row r="26" spans="1:12" ht="242.25" customHeight="1" x14ac:dyDescent="0.25">
      <c r="A26" s="157"/>
      <c r="B26" s="159"/>
      <c r="C26" s="49" t="s">
        <v>130</v>
      </c>
      <c r="D26" s="143"/>
      <c r="E26" s="131"/>
      <c r="F26" s="131"/>
      <c r="G26" s="131"/>
      <c r="H26" s="52">
        <f>148.736+64+30+30</f>
        <v>272.73599999999999</v>
      </c>
      <c r="I26" s="95">
        <v>160.63499999999999</v>
      </c>
      <c r="J26" s="52">
        <v>173.48599999999999</v>
      </c>
      <c r="K26" s="74">
        <f>H26+I26+J26</f>
        <v>606.85699999999997</v>
      </c>
      <c r="L26" s="14"/>
    </row>
    <row r="27" spans="1:12" ht="16.5" thickBot="1" x14ac:dyDescent="0.3">
      <c r="A27" s="152" t="s">
        <v>42</v>
      </c>
      <c r="B27" s="152"/>
      <c r="C27" s="152"/>
      <c r="D27" s="152"/>
      <c r="E27" s="152"/>
      <c r="F27" s="152"/>
      <c r="G27" s="152"/>
      <c r="H27" s="75">
        <f>H10+H24+H26+H20</f>
        <v>13643.616000000002</v>
      </c>
      <c r="I27" s="75">
        <f>I10+I24+I26+I20+I14</f>
        <v>12346.731000000002</v>
      </c>
      <c r="J27" s="75">
        <f>J10+J24+J26+J20+J14</f>
        <v>13334.470000000001</v>
      </c>
      <c r="K27" s="75">
        <f>K10+K24+K26+K14</f>
        <v>39324.816999999995</v>
      </c>
      <c r="L27" s="11"/>
    </row>
    <row r="28" spans="1:12" x14ac:dyDescent="0.25">
      <c r="A28" s="15"/>
    </row>
    <row r="29" spans="1:12" x14ac:dyDescent="0.25">
      <c r="A29" s="32"/>
    </row>
    <row r="30" spans="1:12" x14ac:dyDescent="0.25">
      <c r="A30" s="31"/>
    </row>
    <row r="31" spans="1:12" ht="18.75" x14ac:dyDescent="0.3">
      <c r="A31" s="31"/>
      <c r="C31" s="116" t="s">
        <v>131</v>
      </c>
      <c r="D31" s="116"/>
      <c r="E31" s="50"/>
      <c r="F31" s="116" t="s">
        <v>132</v>
      </c>
      <c r="G31" s="50"/>
    </row>
    <row r="32" spans="1:12" x14ac:dyDescent="0.25">
      <c r="A32" s="31"/>
    </row>
    <row r="33" spans="1:1" x14ac:dyDescent="0.25">
      <c r="A33" s="31"/>
    </row>
    <row r="34" spans="1:1" x14ac:dyDescent="0.25">
      <c r="A34" s="31"/>
    </row>
    <row r="35" spans="1:1" x14ac:dyDescent="0.25">
      <c r="A35" s="31"/>
    </row>
    <row r="36" spans="1:1" x14ac:dyDescent="0.25">
      <c r="A36" s="31"/>
    </row>
    <row r="37" spans="1:1" x14ac:dyDescent="0.25">
      <c r="A37" s="31"/>
    </row>
    <row r="38" spans="1:1" x14ac:dyDescent="0.25">
      <c r="A38" s="31"/>
    </row>
    <row r="39" spans="1:1" x14ac:dyDescent="0.25">
      <c r="A39" s="31"/>
    </row>
    <row r="40" spans="1:1" x14ac:dyDescent="0.25">
      <c r="A40" s="31"/>
    </row>
    <row r="41" spans="1:1" x14ac:dyDescent="0.25">
      <c r="A41" s="31"/>
    </row>
    <row r="42" spans="1:1" x14ac:dyDescent="0.25">
      <c r="A42" s="31"/>
    </row>
    <row r="43" spans="1:1" x14ac:dyDescent="0.25">
      <c r="A43" s="31"/>
    </row>
    <row r="44" spans="1:1" x14ac:dyDescent="0.25">
      <c r="A44" s="31"/>
    </row>
    <row r="45" spans="1:1" x14ac:dyDescent="0.25">
      <c r="A45" s="31"/>
    </row>
    <row r="46" spans="1:1" x14ac:dyDescent="0.25">
      <c r="A46" s="31"/>
    </row>
    <row r="47" spans="1:1" x14ac:dyDescent="0.25">
      <c r="A47" s="31"/>
    </row>
  </sheetData>
  <mergeCells count="39">
    <mergeCell ref="L10:L13"/>
    <mergeCell ref="H10:H13"/>
    <mergeCell ref="K10:K13"/>
    <mergeCell ref="C10:C13"/>
    <mergeCell ref="E10:E13"/>
    <mergeCell ref="F10:F13"/>
    <mergeCell ref="E14:E23"/>
    <mergeCell ref="A27:G27"/>
    <mergeCell ref="D14:D23"/>
    <mergeCell ref="F14:F23"/>
    <mergeCell ref="G14:G23"/>
    <mergeCell ref="A10:A26"/>
    <mergeCell ref="B10:B26"/>
    <mergeCell ref="A1:L1"/>
    <mergeCell ref="A2:L2"/>
    <mergeCell ref="A3:L3"/>
    <mergeCell ref="A4:L4"/>
    <mergeCell ref="A6:L6"/>
    <mergeCell ref="B7:B8"/>
    <mergeCell ref="C7:C8"/>
    <mergeCell ref="D7:D8"/>
    <mergeCell ref="F7:F8"/>
    <mergeCell ref="H7:K7"/>
    <mergeCell ref="K24:K25"/>
    <mergeCell ref="D10:D13"/>
    <mergeCell ref="H24:H25"/>
    <mergeCell ref="G24:G26"/>
    <mergeCell ref="G10:G13"/>
    <mergeCell ref="K14:K23"/>
    <mergeCell ref="H20:H22"/>
    <mergeCell ref="I10:I13"/>
    <mergeCell ref="J10:J13"/>
    <mergeCell ref="I14:I23"/>
    <mergeCell ref="J14:J23"/>
    <mergeCell ref="I24:I25"/>
    <mergeCell ref="J24:J25"/>
    <mergeCell ref="D24:D26"/>
    <mergeCell ref="E24:E26"/>
    <mergeCell ref="F24:F26"/>
  </mergeCells>
  <pageMargins left="0.23622047244094491" right="0.23622047244094491" top="0.74803149606299213" bottom="0.74803149606299213" header="0.31496062992125984" footer="0.31496062992125984"/>
  <pageSetup paperSize="9" scale="52" orientation="landscape" r:id="rId1"/>
  <rowBreaks count="1" manualBreakCount="1">
    <brk id="3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zoomScaleNormal="100" zoomScaleSheetLayoutView="100" workbookViewId="0">
      <selection activeCell="G26" sqref="G26"/>
    </sheetView>
  </sheetViews>
  <sheetFormatPr defaultRowHeight="15" x14ac:dyDescent="0.25"/>
  <cols>
    <col min="1" max="1" width="4.5703125" customWidth="1"/>
    <col min="2" max="2" width="44" customWidth="1"/>
    <col min="3" max="3" width="13.42578125" customWidth="1"/>
    <col min="4" max="4" width="11.42578125" customWidth="1"/>
    <col min="5" max="5" width="12.42578125" customWidth="1"/>
    <col min="6" max="6" width="0.140625" customWidth="1"/>
    <col min="7" max="7" width="11.85546875" customWidth="1"/>
    <col min="8" max="8" width="11" customWidth="1"/>
    <col min="9" max="9" width="0.140625" customWidth="1"/>
    <col min="10" max="10" width="13" customWidth="1"/>
    <col min="12" max="12" width="7.7109375" customWidth="1"/>
  </cols>
  <sheetData>
    <row r="1" spans="1:12" x14ac:dyDescent="0.25">
      <c r="A1" s="149" t="s">
        <v>76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x14ac:dyDescent="0.25">
      <c r="A2" s="149" t="s">
        <v>136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x14ac:dyDescent="0.25">
      <c r="A3" s="150" t="s">
        <v>135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x14ac:dyDescent="0.25">
      <c r="A4" s="150" t="s">
        <v>139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1:12" ht="15.75" x14ac:dyDescent="0.25">
      <c r="A5" s="15"/>
    </row>
    <row r="6" spans="1:12" ht="20.25" x14ac:dyDescent="0.25">
      <c r="A6" s="167" t="s">
        <v>47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12" ht="19.5" thickBot="1" x14ac:dyDescent="0.3">
      <c r="A7" s="16"/>
    </row>
    <row r="8" spans="1:12" ht="21" customHeight="1" x14ac:dyDescent="0.25">
      <c r="A8" s="17" t="s">
        <v>29</v>
      </c>
      <c r="B8" s="17" t="s">
        <v>49</v>
      </c>
      <c r="C8" s="17" t="s">
        <v>51</v>
      </c>
      <c r="D8" s="17" t="s">
        <v>53</v>
      </c>
      <c r="E8" s="189" t="s">
        <v>56</v>
      </c>
      <c r="F8" s="190"/>
      <c r="G8" s="190"/>
      <c r="H8" s="190"/>
      <c r="I8" s="191"/>
      <c r="J8" s="54" t="s">
        <v>57</v>
      </c>
      <c r="K8" s="189" t="s">
        <v>60</v>
      </c>
      <c r="L8" s="191"/>
    </row>
    <row r="9" spans="1:12" ht="15" customHeight="1" x14ac:dyDescent="0.25">
      <c r="A9" s="18" t="s">
        <v>48</v>
      </c>
      <c r="B9" s="18" t="s">
        <v>50</v>
      </c>
      <c r="C9" s="18" t="s">
        <v>52</v>
      </c>
      <c r="D9" s="18" t="s">
        <v>54</v>
      </c>
      <c r="E9" s="192"/>
      <c r="F9" s="193"/>
      <c r="G9" s="193"/>
      <c r="H9" s="193"/>
      <c r="I9" s="194"/>
      <c r="J9" s="55" t="s">
        <v>58</v>
      </c>
      <c r="K9" s="192" t="s">
        <v>58</v>
      </c>
      <c r="L9" s="194"/>
    </row>
    <row r="10" spans="1:12" ht="21.75" customHeight="1" thickBot="1" x14ac:dyDescent="0.3">
      <c r="A10" s="19"/>
      <c r="B10" s="19"/>
      <c r="C10" s="19"/>
      <c r="D10" s="18" t="s">
        <v>55</v>
      </c>
      <c r="E10" s="195"/>
      <c r="F10" s="196"/>
      <c r="G10" s="193"/>
      <c r="H10" s="193"/>
      <c r="I10" s="197"/>
      <c r="J10" s="56" t="s">
        <v>59</v>
      </c>
      <c r="K10" s="195" t="s">
        <v>59</v>
      </c>
      <c r="L10" s="197"/>
    </row>
    <row r="11" spans="1:12" ht="15.75" thickBot="1" x14ac:dyDescent="0.3">
      <c r="A11" s="19"/>
      <c r="B11" s="19"/>
      <c r="C11" s="19"/>
      <c r="D11" s="19"/>
      <c r="E11" s="198" t="s">
        <v>107</v>
      </c>
      <c r="F11" s="199"/>
      <c r="G11" s="68" t="s">
        <v>109</v>
      </c>
      <c r="H11" s="57" t="s">
        <v>108</v>
      </c>
      <c r="I11" s="57"/>
      <c r="J11" s="200"/>
      <c r="K11" s="201"/>
      <c r="L11" s="202"/>
    </row>
    <row r="12" spans="1:12" ht="15.75" thickBot="1" x14ac:dyDescent="0.3">
      <c r="A12" s="20">
        <v>1</v>
      </c>
      <c r="B12" s="21">
        <v>2</v>
      </c>
      <c r="C12" s="20">
        <v>3</v>
      </c>
      <c r="D12" s="20">
        <v>4</v>
      </c>
      <c r="E12" s="180">
        <v>5</v>
      </c>
      <c r="F12" s="181"/>
      <c r="G12" s="72">
        <v>6</v>
      </c>
      <c r="H12" s="72">
        <v>7</v>
      </c>
      <c r="I12" s="58"/>
      <c r="J12" s="53">
        <v>10</v>
      </c>
      <c r="K12" s="182">
        <v>11</v>
      </c>
      <c r="L12" s="182"/>
    </row>
    <row r="13" spans="1:12" ht="15.75" thickBot="1" x14ac:dyDescent="0.3">
      <c r="A13" s="23"/>
      <c r="B13" s="168" t="s">
        <v>61</v>
      </c>
      <c r="C13" s="168"/>
      <c r="D13" s="168"/>
      <c r="E13" s="168"/>
      <c r="F13" s="168"/>
      <c r="G13" s="175"/>
      <c r="H13" s="175"/>
      <c r="I13" s="168"/>
      <c r="J13" s="168"/>
      <c r="K13" s="175"/>
      <c r="L13" s="34"/>
    </row>
    <row r="14" spans="1:12" ht="62.25" customHeight="1" thickBot="1" x14ac:dyDescent="0.3">
      <c r="A14" s="183">
        <v>1</v>
      </c>
      <c r="B14" s="185" t="s">
        <v>62</v>
      </c>
      <c r="C14" s="130" t="s">
        <v>63</v>
      </c>
      <c r="D14" s="130" t="s">
        <v>64</v>
      </c>
      <c r="E14" s="76">
        <f>'додаток 2'!H27</f>
        <v>13643.616000000002</v>
      </c>
      <c r="F14" s="96"/>
      <c r="G14" s="97">
        <f>'додаток 2'!I27</f>
        <v>12346.731000000002</v>
      </c>
      <c r="H14" s="97">
        <f>'додаток 2'!J27</f>
        <v>13334.470000000001</v>
      </c>
      <c r="I14" s="176"/>
      <c r="J14" s="177"/>
      <c r="K14" s="69"/>
      <c r="L14" s="70"/>
    </row>
    <row r="15" spans="1:12" ht="26.25" hidden="1" customHeight="1" thickBot="1" x14ac:dyDescent="0.3">
      <c r="A15" s="184"/>
      <c r="B15" s="186"/>
      <c r="C15" s="132"/>
      <c r="D15" s="132"/>
      <c r="E15" s="27"/>
      <c r="F15" s="187"/>
      <c r="G15" s="188"/>
      <c r="H15" s="188"/>
      <c r="I15" s="178"/>
      <c r="J15" s="179"/>
      <c r="K15" s="71"/>
      <c r="L15" s="8"/>
    </row>
    <row r="16" spans="1:12" ht="15.75" thickBot="1" x14ac:dyDescent="0.3">
      <c r="A16" s="25">
        <v>2</v>
      </c>
      <c r="B16" s="26" t="s">
        <v>65</v>
      </c>
      <c r="C16" s="23" t="s">
        <v>66</v>
      </c>
      <c r="D16" s="23" t="s">
        <v>67</v>
      </c>
      <c r="E16" s="23">
        <v>23</v>
      </c>
      <c r="F16" s="65"/>
      <c r="G16" s="73">
        <v>23</v>
      </c>
      <c r="H16" s="73">
        <v>23</v>
      </c>
      <c r="I16" s="169"/>
      <c r="J16" s="170"/>
      <c r="K16" s="66"/>
      <c r="L16" s="67"/>
    </row>
    <row r="17" spans="1:12" ht="15.75" thickBot="1" x14ac:dyDescent="0.3">
      <c r="A17" s="25">
        <v>3</v>
      </c>
      <c r="B17" s="26" t="s">
        <v>70</v>
      </c>
      <c r="C17" s="77" t="s">
        <v>66</v>
      </c>
      <c r="D17" s="77" t="s">
        <v>67</v>
      </c>
      <c r="E17" s="77">
        <v>2</v>
      </c>
      <c r="F17" s="65"/>
      <c r="G17" s="73">
        <v>2</v>
      </c>
      <c r="H17" s="73">
        <v>2</v>
      </c>
      <c r="I17" s="169"/>
      <c r="J17" s="170"/>
      <c r="K17" s="174"/>
      <c r="L17" s="170"/>
    </row>
    <row r="18" spans="1:12" ht="21.75" customHeight="1" thickBot="1" x14ac:dyDescent="0.3">
      <c r="A18" s="23"/>
      <c r="B18" s="168" t="s">
        <v>77</v>
      </c>
      <c r="C18" s="168"/>
      <c r="D18" s="168"/>
      <c r="E18" s="168"/>
      <c r="F18" s="168"/>
      <c r="G18" s="168"/>
      <c r="H18" s="168"/>
      <c r="I18" s="168"/>
      <c r="J18" s="168"/>
      <c r="K18" s="174"/>
      <c r="L18" s="170"/>
    </row>
    <row r="19" spans="1:12" ht="26.25" thickBot="1" x14ac:dyDescent="0.3">
      <c r="A19" s="25">
        <v>1</v>
      </c>
      <c r="B19" s="26" t="s">
        <v>68</v>
      </c>
      <c r="C19" s="23" t="s">
        <v>69</v>
      </c>
      <c r="D19" s="23"/>
      <c r="E19" s="23">
        <v>1</v>
      </c>
      <c r="F19" s="65"/>
      <c r="G19" s="73">
        <v>1</v>
      </c>
      <c r="H19" s="73">
        <v>1</v>
      </c>
      <c r="I19" s="169"/>
      <c r="J19" s="170"/>
      <c r="K19" s="66"/>
      <c r="L19" s="67"/>
    </row>
    <row r="20" spans="1:12" s="104" customFormat="1" ht="15.75" thickBot="1" x14ac:dyDescent="0.3">
      <c r="A20" s="98">
        <v>2</v>
      </c>
      <c r="B20" s="99" t="s">
        <v>123</v>
      </c>
      <c r="C20" s="100" t="s">
        <v>117</v>
      </c>
      <c r="D20" s="100"/>
      <c r="E20" s="101">
        <v>57.6</v>
      </c>
      <c r="F20" s="102"/>
      <c r="G20" s="115">
        <v>57.6</v>
      </c>
      <c r="H20" s="115">
        <v>57.6</v>
      </c>
      <c r="I20" s="171"/>
      <c r="J20" s="172"/>
      <c r="K20" s="173"/>
      <c r="L20" s="172"/>
    </row>
    <row r="21" spans="1:12" s="104" customFormat="1" ht="26.25" thickBot="1" x14ac:dyDescent="0.3">
      <c r="A21" s="98">
        <v>3</v>
      </c>
      <c r="B21" s="99" t="s">
        <v>118</v>
      </c>
      <c r="C21" s="100" t="s">
        <v>71</v>
      </c>
      <c r="D21" s="100"/>
      <c r="E21" s="100">
        <v>9</v>
      </c>
      <c r="F21" s="105"/>
      <c r="G21" s="114">
        <v>9</v>
      </c>
      <c r="H21" s="114">
        <v>9</v>
      </c>
      <c r="I21" s="171"/>
      <c r="J21" s="172"/>
      <c r="K21" s="106"/>
      <c r="L21" s="103"/>
    </row>
    <row r="22" spans="1:12" s="104" customFormat="1" ht="15.75" thickBot="1" x14ac:dyDescent="0.3">
      <c r="A22" s="98">
        <v>4</v>
      </c>
      <c r="B22" s="99" t="s">
        <v>119</v>
      </c>
      <c r="C22" s="100" t="s">
        <v>71</v>
      </c>
      <c r="D22" s="100"/>
      <c r="E22" s="100">
        <v>30</v>
      </c>
      <c r="F22" s="105"/>
      <c r="G22" s="114">
        <v>30</v>
      </c>
      <c r="H22" s="114">
        <v>30</v>
      </c>
      <c r="I22" s="171"/>
      <c r="J22" s="172"/>
      <c r="K22" s="106"/>
      <c r="L22" s="103"/>
    </row>
    <row r="23" spans="1:12" s="104" customFormat="1" ht="26.25" thickBot="1" x14ac:dyDescent="0.3">
      <c r="A23" s="98">
        <v>5</v>
      </c>
      <c r="B23" s="99" t="s">
        <v>120</v>
      </c>
      <c r="C23" s="100" t="s">
        <v>71</v>
      </c>
      <c r="D23" s="100"/>
      <c r="E23" s="100">
        <v>540</v>
      </c>
      <c r="F23" s="105"/>
      <c r="G23" s="114">
        <v>540</v>
      </c>
      <c r="H23" s="114">
        <v>540</v>
      </c>
      <c r="I23" s="171"/>
      <c r="J23" s="172"/>
      <c r="K23" s="106"/>
      <c r="L23" s="103"/>
    </row>
    <row r="24" spans="1:12" s="104" customFormat="1" ht="26.25" thickBot="1" x14ac:dyDescent="0.3">
      <c r="A24" s="98">
        <v>6</v>
      </c>
      <c r="B24" s="99" t="s">
        <v>121</v>
      </c>
      <c r="C24" s="100" t="s">
        <v>71</v>
      </c>
      <c r="D24" s="100"/>
      <c r="E24" s="100">
        <v>101</v>
      </c>
      <c r="F24" s="105"/>
      <c r="G24" s="114">
        <v>101</v>
      </c>
      <c r="H24" s="114">
        <v>101</v>
      </c>
      <c r="I24" s="171"/>
      <c r="J24" s="172"/>
      <c r="K24" s="106"/>
      <c r="L24" s="103"/>
    </row>
    <row r="25" spans="1:12" ht="20.25" customHeight="1" thickBot="1" x14ac:dyDescent="0.3">
      <c r="A25" s="23"/>
      <c r="B25" s="168" t="s">
        <v>72</v>
      </c>
      <c r="C25" s="168"/>
      <c r="D25" s="168"/>
      <c r="E25" s="168"/>
      <c r="F25" s="168"/>
      <c r="G25" s="168"/>
      <c r="H25" s="168"/>
      <c r="I25" s="168"/>
      <c r="J25" s="168"/>
      <c r="K25" s="168"/>
      <c r="L25" s="24"/>
    </row>
    <row r="26" spans="1:12" s="104" customFormat="1" ht="15.75" thickBot="1" x14ac:dyDescent="0.3">
      <c r="A26" s="107">
        <v>1</v>
      </c>
      <c r="B26" s="99" t="s">
        <v>73</v>
      </c>
      <c r="C26" s="100" t="s">
        <v>71</v>
      </c>
      <c r="D26" s="100"/>
      <c r="E26" s="171">
        <v>250</v>
      </c>
      <c r="F26" s="172"/>
      <c r="G26" s="113">
        <v>250</v>
      </c>
      <c r="H26" s="114">
        <v>250</v>
      </c>
      <c r="I26" s="108"/>
      <c r="J26" s="105"/>
      <c r="K26" s="171"/>
      <c r="L26" s="172"/>
    </row>
    <row r="27" spans="1:12" ht="23.25" customHeight="1" thickBot="1" x14ac:dyDescent="0.3">
      <c r="A27" s="23"/>
      <c r="B27" s="168" t="s">
        <v>74</v>
      </c>
      <c r="C27" s="168"/>
      <c r="D27" s="168"/>
      <c r="E27" s="168"/>
      <c r="F27" s="168"/>
      <c r="G27" s="168"/>
      <c r="H27" s="168"/>
      <c r="I27" s="168"/>
      <c r="J27" s="168"/>
      <c r="K27" s="168"/>
      <c r="L27" s="24"/>
    </row>
    <row r="28" spans="1:12" ht="15.75" thickBot="1" x14ac:dyDescent="0.3">
      <c r="A28" s="28">
        <v>1</v>
      </c>
      <c r="B28" s="109" t="s">
        <v>116</v>
      </c>
      <c r="C28" s="29" t="s">
        <v>75</v>
      </c>
      <c r="D28" s="29"/>
      <c r="E28" s="169">
        <v>100</v>
      </c>
      <c r="F28" s="170"/>
      <c r="G28" s="112">
        <v>100</v>
      </c>
      <c r="H28" s="73">
        <v>100</v>
      </c>
      <c r="I28" s="59"/>
      <c r="J28" s="65"/>
      <c r="K28" s="169"/>
      <c r="L28" s="170"/>
    </row>
    <row r="29" spans="1:1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2" spans="1:12" ht="18.75" x14ac:dyDescent="0.3">
      <c r="B32" s="116" t="s">
        <v>131</v>
      </c>
      <c r="C32" s="116"/>
      <c r="D32" s="50"/>
      <c r="E32" s="116" t="s">
        <v>132</v>
      </c>
      <c r="F32" s="50"/>
    </row>
  </sheetData>
  <mergeCells count="38">
    <mergeCell ref="E8:I10"/>
    <mergeCell ref="K8:L8"/>
    <mergeCell ref="K9:L9"/>
    <mergeCell ref="K10:L10"/>
    <mergeCell ref="E11:F11"/>
    <mergeCell ref="J11:L11"/>
    <mergeCell ref="A14:A15"/>
    <mergeCell ref="B14:B15"/>
    <mergeCell ref="C14:C15"/>
    <mergeCell ref="D14:D15"/>
    <mergeCell ref="F15:H15"/>
    <mergeCell ref="B13:K13"/>
    <mergeCell ref="I14:J15"/>
    <mergeCell ref="I17:J17"/>
    <mergeCell ref="K17:L17"/>
    <mergeCell ref="E12:F12"/>
    <mergeCell ref="K12:L12"/>
    <mergeCell ref="K20:L20"/>
    <mergeCell ref="I19:J19"/>
    <mergeCell ref="I16:J16"/>
    <mergeCell ref="B18:J18"/>
    <mergeCell ref="K18:L18"/>
    <mergeCell ref="I21:J21"/>
    <mergeCell ref="I24:J24"/>
    <mergeCell ref="I22:J22"/>
    <mergeCell ref="I23:J23"/>
    <mergeCell ref="I20:J20"/>
    <mergeCell ref="B27:K27"/>
    <mergeCell ref="E28:F28"/>
    <mergeCell ref="K28:L28"/>
    <mergeCell ref="B25:K25"/>
    <mergeCell ref="E26:F26"/>
    <mergeCell ref="K26:L26"/>
    <mergeCell ref="A1:L1"/>
    <mergeCell ref="A2:L2"/>
    <mergeCell ref="A3:L3"/>
    <mergeCell ref="A4:L4"/>
    <mergeCell ref="A6:L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37.7109375" customWidth="1"/>
    <col min="2" max="2" width="14" customWidth="1"/>
    <col min="3" max="3" width="14.28515625" customWidth="1"/>
    <col min="4" max="4" width="13.5703125" customWidth="1"/>
    <col min="5" max="5" width="15.140625" customWidth="1"/>
    <col min="6" max="6" width="16.7109375" customWidth="1"/>
    <col min="7" max="7" width="18.85546875" customWidth="1"/>
  </cols>
  <sheetData>
    <row r="1" spans="1:8" x14ac:dyDescent="0.25">
      <c r="A1" s="12"/>
    </row>
    <row r="2" spans="1:8" x14ac:dyDescent="0.25">
      <c r="A2" s="149" t="s">
        <v>97</v>
      </c>
      <c r="B2" s="149"/>
      <c r="C2" s="149"/>
      <c r="D2" s="149"/>
      <c r="E2" s="149"/>
      <c r="F2" s="149"/>
      <c r="G2" s="149"/>
    </row>
    <row r="3" spans="1:8" x14ac:dyDescent="0.25">
      <c r="A3" s="149" t="s">
        <v>134</v>
      </c>
      <c r="B3" s="149"/>
      <c r="C3" s="149"/>
      <c r="D3" s="149"/>
      <c r="E3" s="149"/>
      <c r="F3" s="149"/>
      <c r="G3" s="149"/>
    </row>
    <row r="4" spans="1:8" x14ac:dyDescent="0.25">
      <c r="A4" s="150" t="s">
        <v>135</v>
      </c>
      <c r="B4" s="150"/>
      <c r="C4" s="150"/>
      <c r="D4" s="150"/>
      <c r="E4" s="150"/>
      <c r="F4" s="150"/>
      <c r="G4" s="150"/>
    </row>
    <row r="5" spans="1:8" x14ac:dyDescent="0.25">
      <c r="A5" s="150" t="s">
        <v>140</v>
      </c>
      <c r="B5" s="150"/>
      <c r="C5" s="150"/>
      <c r="D5" s="150"/>
      <c r="E5" s="150"/>
      <c r="F5" s="150"/>
      <c r="G5" s="150"/>
    </row>
    <row r="6" spans="1:8" ht="20.25" x14ac:dyDescent="0.25">
      <c r="A6" s="203" t="s">
        <v>78</v>
      </c>
      <c r="B6" s="203"/>
      <c r="C6" s="203"/>
      <c r="D6" s="203"/>
      <c r="E6" s="203"/>
      <c r="F6" s="203"/>
      <c r="G6" s="203"/>
    </row>
    <row r="7" spans="1:8" ht="19.5" thickBot="1" x14ac:dyDescent="0.3">
      <c r="A7" s="46"/>
      <c r="B7" s="46"/>
      <c r="C7" s="46"/>
      <c r="D7" s="46"/>
      <c r="E7" s="46"/>
      <c r="F7" s="46"/>
      <c r="G7" s="47" t="s">
        <v>63</v>
      </c>
    </row>
    <row r="8" spans="1:8" ht="23.25" customHeight="1" x14ac:dyDescent="0.25">
      <c r="A8" s="35" t="s">
        <v>79</v>
      </c>
      <c r="B8" s="215" t="s">
        <v>83</v>
      </c>
      <c r="C8" s="216"/>
      <c r="D8" s="216"/>
      <c r="E8" s="216"/>
      <c r="F8" s="217"/>
      <c r="G8" s="37" t="s">
        <v>42</v>
      </c>
      <c r="H8" s="204"/>
    </row>
    <row r="9" spans="1:8" ht="12.75" customHeight="1" thickBot="1" x14ac:dyDescent="0.3">
      <c r="A9" s="36" t="s">
        <v>80</v>
      </c>
      <c r="B9" s="218"/>
      <c r="C9" s="219"/>
      <c r="D9" s="219"/>
      <c r="E9" s="219"/>
      <c r="F9" s="220"/>
      <c r="G9" s="38" t="s">
        <v>84</v>
      </c>
      <c r="H9" s="204"/>
    </row>
    <row r="10" spans="1:8" ht="24" customHeight="1" thickBot="1" x14ac:dyDescent="0.3">
      <c r="A10" s="36" t="s">
        <v>81</v>
      </c>
      <c r="B10" s="211" t="s">
        <v>86</v>
      </c>
      <c r="C10" s="212"/>
      <c r="D10" s="212"/>
      <c r="E10" s="35" t="s">
        <v>87</v>
      </c>
      <c r="F10" s="35" t="s">
        <v>88</v>
      </c>
      <c r="G10" s="38" t="s">
        <v>35</v>
      </c>
      <c r="H10" s="10"/>
    </row>
    <row r="11" spans="1:8" ht="27.75" customHeight="1" x14ac:dyDescent="0.25">
      <c r="A11" s="36" t="s">
        <v>82</v>
      </c>
      <c r="B11" s="213" t="s">
        <v>104</v>
      </c>
      <c r="C11" s="213" t="s">
        <v>110</v>
      </c>
      <c r="D11" s="213" t="s">
        <v>106</v>
      </c>
      <c r="E11" s="35" t="s">
        <v>89</v>
      </c>
      <c r="F11" s="35" t="s">
        <v>91</v>
      </c>
      <c r="G11" s="38" t="s">
        <v>85</v>
      </c>
      <c r="H11" s="204"/>
    </row>
    <row r="12" spans="1:8" ht="16.5" thickBot="1" x14ac:dyDescent="0.3">
      <c r="A12" s="19"/>
      <c r="B12" s="214"/>
      <c r="C12" s="214"/>
      <c r="D12" s="214"/>
      <c r="E12" s="36" t="s">
        <v>90</v>
      </c>
      <c r="F12" s="36" t="s">
        <v>90</v>
      </c>
      <c r="G12" s="1"/>
      <c r="H12" s="204"/>
    </row>
    <row r="13" spans="1:8" ht="16.5" thickBot="1" x14ac:dyDescent="0.3">
      <c r="A13" s="35">
        <v>1</v>
      </c>
      <c r="B13" s="35">
        <v>2</v>
      </c>
      <c r="C13" s="78">
        <v>3</v>
      </c>
      <c r="D13" s="78">
        <v>4</v>
      </c>
      <c r="E13" s="35">
        <v>5</v>
      </c>
      <c r="F13" s="35">
        <v>6</v>
      </c>
      <c r="G13" s="39">
        <v>7</v>
      </c>
      <c r="H13" s="10"/>
    </row>
    <row r="14" spans="1:8" ht="26.25" customHeight="1" x14ac:dyDescent="0.25">
      <c r="A14" s="40" t="s">
        <v>92</v>
      </c>
      <c r="B14" s="207">
        <f>'додаток 2'!H27</f>
        <v>13643.616000000002</v>
      </c>
      <c r="C14" s="207">
        <f>'додаток 2'!I27</f>
        <v>12346.731000000002</v>
      </c>
      <c r="D14" s="207">
        <f>'додаток 2'!J27</f>
        <v>13334.470000000001</v>
      </c>
      <c r="E14" s="209"/>
      <c r="F14" s="209"/>
      <c r="G14" s="205">
        <f>B14+C14+D14</f>
        <v>39324.817000000003</v>
      </c>
      <c r="H14" s="204"/>
    </row>
    <row r="15" spans="1:8" ht="17.25" customHeight="1" thickBot="1" x14ac:dyDescent="0.3">
      <c r="A15" s="41" t="s">
        <v>93</v>
      </c>
      <c r="B15" s="208"/>
      <c r="C15" s="208"/>
      <c r="D15" s="208"/>
      <c r="E15" s="210"/>
      <c r="F15" s="210"/>
      <c r="G15" s="206"/>
      <c r="H15" s="204"/>
    </row>
    <row r="16" spans="1:8" ht="16.5" thickBot="1" x14ac:dyDescent="0.3">
      <c r="A16" s="40" t="s">
        <v>94</v>
      </c>
      <c r="B16" s="22"/>
      <c r="C16" s="22"/>
      <c r="D16" s="22"/>
      <c r="E16" s="42"/>
      <c r="F16" s="42"/>
      <c r="G16" s="33"/>
      <c r="H16" s="10"/>
    </row>
    <row r="17" spans="1:8" ht="15.75" x14ac:dyDescent="0.25">
      <c r="A17" s="40"/>
      <c r="B17" s="207">
        <f>B14</f>
        <v>13643.616000000002</v>
      </c>
      <c r="C17" s="207">
        <f t="shared" ref="C17:D17" si="0">C14</f>
        <v>12346.731000000002</v>
      </c>
      <c r="D17" s="207">
        <f t="shared" si="0"/>
        <v>13334.470000000001</v>
      </c>
      <c r="E17" s="209"/>
      <c r="F17" s="209"/>
      <c r="G17" s="205">
        <f>G14</f>
        <v>39324.817000000003</v>
      </c>
      <c r="H17" s="204"/>
    </row>
    <row r="18" spans="1:8" ht="19.5" customHeight="1" thickBot="1" x14ac:dyDescent="0.3">
      <c r="A18" s="41" t="s">
        <v>95</v>
      </c>
      <c r="B18" s="208"/>
      <c r="C18" s="208"/>
      <c r="D18" s="208"/>
      <c r="E18" s="210"/>
      <c r="F18" s="210"/>
      <c r="G18" s="206"/>
      <c r="H18" s="204"/>
    </row>
    <row r="19" spans="1:8" ht="27" customHeight="1" thickBot="1" x14ac:dyDescent="0.3">
      <c r="A19" s="43" t="s">
        <v>96</v>
      </c>
      <c r="B19" s="44"/>
      <c r="C19" s="44"/>
      <c r="D19" s="44"/>
      <c r="E19" s="44"/>
      <c r="F19" s="44"/>
      <c r="G19" s="45"/>
      <c r="H19" s="10"/>
    </row>
    <row r="20" spans="1:8" ht="18.75" x14ac:dyDescent="0.25">
      <c r="A20" s="16"/>
    </row>
    <row r="22" spans="1:8" ht="18.75" x14ac:dyDescent="0.3">
      <c r="A22" s="116" t="s">
        <v>131</v>
      </c>
      <c r="B22" s="116"/>
      <c r="C22" s="50"/>
      <c r="D22" s="116" t="s">
        <v>132</v>
      </c>
      <c r="E22" s="50"/>
    </row>
  </sheetData>
  <mergeCells count="26">
    <mergeCell ref="H8:H9"/>
    <mergeCell ref="B10:D10"/>
    <mergeCell ref="B11:B12"/>
    <mergeCell ref="H11:H12"/>
    <mergeCell ref="B8:F9"/>
    <mergeCell ref="C11:C12"/>
    <mergeCell ref="D11:D12"/>
    <mergeCell ref="H17:H18"/>
    <mergeCell ref="G17:G18"/>
    <mergeCell ref="B14:B15"/>
    <mergeCell ref="E14:E15"/>
    <mergeCell ref="F14:F15"/>
    <mergeCell ref="H14:H15"/>
    <mergeCell ref="G14:G15"/>
    <mergeCell ref="B17:B18"/>
    <mergeCell ref="E17:E18"/>
    <mergeCell ref="F17:F18"/>
    <mergeCell ref="C14:C15"/>
    <mergeCell ref="D14:D15"/>
    <mergeCell ref="C17:C18"/>
    <mergeCell ref="D17:D18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scale="82" orientation="landscape" r:id="rId1"/>
  <colBreaks count="2" manualBreakCount="2">
    <brk id="7" max="1048575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додаток 1</vt:lpstr>
      <vt:lpstr>додаток 2</vt:lpstr>
      <vt:lpstr>Додаток 3</vt:lpstr>
      <vt:lpstr>Додаток 4</vt:lpstr>
      <vt:lpstr>'додаток 1'!Область_друку</vt:lpstr>
      <vt:lpstr>'додаток 2'!Область_друку</vt:lpstr>
      <vt:lpstr>'Додаток 3'!Область_друку</vt:lpstr>
      <vt:lpstr>'Додаток 4'!Область_друку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2026-08-20T11:17:33Z</dcterms:modified>
</cp:coreProperties>
</file>