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3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1'!$A$1:$E$33</definedName>
    <definedName name="_xlnm.Print_Area" localSheetId="1">'додаток 2'!$A$1:$L$34</definedName>
    <definedName name="_xlnm.Print_Area" localSheetId="2">'Додаток 3'!$A$1:$N$33</definedName>
    <definedName name="_xlnm.Print_Area" localSheetId="3">'Додаток 4'!$A$1:$H$22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2" l="1"/>
  <c r="K17" i="2" l="1"/>
  <c r="K15" i="2"/>
  <c r="K14" i="2"/>
  <c r="K10" i="2"/>
  <c r="I26" i="2" l="1"/>
  <c r="J26" i="2"/>
  <c r="K26" i="2"/>
  <c r="H14" i="3" l="1"/>
  <c r="D14" i="4"/>
  <c r="D17" i="4" s="1"/>
  <c r="F14" i="3"/>
  <c r="C14" i="4"/>
  <c r="C17" i="4" s="1"/>
  <c r="F17" i="4"/>
  <c r="B14" i="4" l="1"/>
  <c r="G14" i="4" s="1"/>
  <c r="E14" i="3"/>
  <c r="D21" i="1"/>
  <c r="D19" i="1" s="1"/>
  <c r="G17" i="4" l="1"/>
  <c r="B17" i="4"/>
</calcChain>
</file>

<file path=xl/sharedStrings.xml><?xml version="1.0" encoding="utf-8"?>
<sst xmlns="http://schemas.openxmlformats.org/spreadsheetml/2006/main" count="181" uniqueCount="143">
  <si>
    <t>ПРОГРАМА</t>
  </si>
  <si>
    <t>1. Паспорт Програми</t>
  </si>
  <si>
    <t>1.</t>
  </si>
  <si>
    <t>Назва Програми</t>
  </si>
  <si>
    <t>2.</t>
  </si>
  <si>
    <t>Ініціатор розроблення Програми</t>
  </si>
  <si>
    <t>3.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</si>
  <si>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</si>
  <si>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</si>
  <si>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</si>
  <si>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</si>
  <si>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</si>
  <si>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</si>
  <si>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>7.</t>
  </si>
  <si>
    <t>Співвиконавці Програми</t>
  </si>
  <si>
    <t>8.</t>
  </si>
  <si>
    <t>Термін реалізації Програми</t>
  </si>
  <si>
    <t>9.</t>
  </si>
  <si>
    <t>Мета Програми</t>
  </si>
  <si>
    <t>10.</t>
  </si>
  <si>
    <t>11.</t>
  </si>
  <si>
    <t>Очікувані результати виконання</t>
  </si>
  <si>
    <t>Ключові показники ефективності</t>
  </si>
  <si>
    <t xml:space="preserve">Додаток № 1 </t>
  </si>
  <si>
    <t xml:space="preserve">до Програми у редакції рішення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</si>
  <si>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</si>
  <si>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</si>
  <si>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</si>
  <si>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</si>
  <si>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</si>
  <si>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</si>
  <si>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</si>
  <si>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</si>
  <si>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</si>
  <si>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</si>
  <si>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</si>
  <si>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Очікуваний</t>
  </si>
  <si>
    <t>результат</t>
  </si>
  <si>
    <t>Всього</t>
  </si>
  <si>
    <t>місцевий (сільський) бюджет</t>
  </si>
  <si>
    <t>Працівники установи</t>
  </si>
  <si>
    <t>всього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</si>
  <si>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</si>
  <si>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</si>
  <si>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</si>
  <si>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</si>
  <si>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</si>
  <si>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</si>
  <si>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</si>
  <si>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</si>
  <si>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</si>
  <si>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</si>
  <si>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</si>
  <si>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І. Показники затрат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</si>
  <si>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</si>
  <si>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</si>
  <si>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</si>
  <si>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</si>
  <si>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</si>
  <si>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</si>
  <si>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</si>
  <si>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>III. Показники ефективності</t>
  </si>
  <si>
    <t>IV Показники якості</t>
  </si>
  <si>
    <t>%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</si>
  <si>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</si>
  <si>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</si>
  <si>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</si>
  <si>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</si>
  <si>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</si>
  <si>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</si>
  <si>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</si>
  <si>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</si>
  <si>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</si>
  <si>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</si>
  <si>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</si>
  <si>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</si>
  <si>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</si>
  <si>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</si>
  <si>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</si>
  <si>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</si>
  <si>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</si>
  <si>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t>реалізації Програми, всього, тис.грн. у тому числі:</t>
  </si>
  <si>
    <t>Розвитку та фінансової підтримки комунального підприємства</t>
  </si>
  <si>
    <t>.- коштів сільського бюджету</t>
  </si>
  <si>
    <t>.- коштів державного бюджету</t>
  </si>
  <si>
    <t>у т.ч. жінки</t>
  </si>
  <si>
    <t>Управління освіти,культури, туризму, молоді та спорту  Фонтанської сільської ради Одеського району Одеської області</t>
  </si>
  <si>
    <t>2026 рік</t>
  </si>
  <si>
    <t>2027 рік</t>
  </si>
  <si>
    <t>2028 рік</t>
  </si>
  <si>
    <t>КП " СК "Крижанівський" Фонтанської сільської ради</t>
  </si>
  <si>
    <t xml:space="preserve"> </t>
  </si>
  <si>
    <t>.- кошти позабюджетних джерел</t>
  </si>
  <si>
    <t>2027рік</t>
  </si>
  <si>
    <t>II етап (20_-20_ роки)</t>
  </si>
  <si>
    <t>III етап (20_-20_ роки)</t>
  </si>
  <si>
    <t xml:space="preserve">II </t>
  </si>
  <si>
    <t xml:space="preserve">III </t>
  </si>
  <si>
    <t>2026-2030 роки</t>
  </si>
  <si>
    <t>2026-2030    роки</t>
  </si>
  <si>
    <t>1.3. - 2026р.</t>
  </si>
  <si>
    <r>
      <t>1.1  З</t>
    </r>
    <r>
      <rPr>
        <b/>
        <i/>
        <sz val="11"/>
        <color theme="1"/>
        <rFont val="Times New Roman"/>
        <family val="1"/>
        <charset val="204"/>
      </rPr>
      <t xml:space="preserve">аробітна плата </t>
    </r>
  </si>
  <si>
    <t>Створення умов для покрашення фізичного потенціалу і здоров'я дитячого населення громади,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дитячого населення та спортивних досягнень</t>
  </si>
  <si>
    <t>Створення умов для впровадження здорового способу життя, залучення дитячого населення громади до масового спорту як важливої складової, покращення якості та тривалості активного життя дитячого насалення, забезпечення виховання молоді в дусі олімпізму , пропагування здорового способу життя.</t>
  </si>
  <si>
    <t>Створення умов для впровадження здорового способу життя, залучення дитячого  населення громади до масового спорту як важливої складової, покращення якості та тривалості активного життя дитячого насалення, забезпечення виховання молоді в дусі олімпізму , пропагування здорового способу життя.</t>
  </si>
  <si>
    <t>Створення умов для покращення фізичного потенціалу і здоров'я дитячого населення громади , прискорить процес адаптації фізкультурно-спортивного руху до ринкових відносин, дасть змогу вийти на рівень передових показників фізичного розвитку дитячого  населення та спортивних досягнень</t>
  </si>
  <si>
    <t>Забезпечує оптимальної рухової активності кожної дитини громади , поліпшення стану здоров'я,  профілактики захворювань та фізичної реалізації.</t>
  </si>
  <si>
    <r>
      <rPr>
        <b/>
        <sz val="11"/>
        <color theme="1"/>
        <rFont val="Times New Roman"/>
        <family val="1"/>
        <charset val="204"/>
      </rPr>
      <t>1.2</t>
    </r>
    <r>
      <rPr>
        <b/>
        <i/>
        <sz val="11"/>
        <color theme="1"/>
        <rFont val="Times New Roman"/>
        <family val="1"/>
        <charset val="204"/>
      </rPr>
      <t xml:space="preserve">  Нарахування на оплату праці</t>
    </r>
  </si>
  <si>
    <t>Обсяг видатків розвиток на фінансову підтримку             КП " СК"Крижанівський "</t>
  </si>
  <si>
    <t xml:space="preserve">Кількість напрямків спортивної підготовки </t>
  </si>
  <si>
    <t>Кількість осіб що отримують послуги з фізичної культури та спорту</t>
  </si>
  <si>
    <t>осіб</t>
  </si>
  <si>
    <t>Кількість спортивних змагань</t>
  </si>
  <si>
    <t xml:space="preserve">календарний план </t>
  </si>
  <si>
    <t>Од</t>
  </si>
  <si>
    <t>Кулькість переможців  (I-III місце)</t>
  </si>
  <si>
    <t>у т.ч. дівчат</t>
  </si>
  <si>
    <t xml:space="preserve">Відсотки  залучення дітей до спортивної діяльності </t>
  </si>
  <si>
    <t>Тренерів всього</t>
  </si>
  <si>
    <t>Статут</t>
  </si>
  <si>
    <t>журнал обліку</t>
  </si>
  <si>
    <t>наказ</t>
  </si>
  <si>
    <t xml:space="preserve">нагор.листи </t>
  </si>
  <si>
    <t>розрахунок</t>
  </si>
  <si>
    <t xml:space="preserve">Управління освіти,культури, туризму, молоді та  спорту  Фонтанської сільської ради Одеського району Одеської області Комунальне підприємство " Спортивний клуб " Крижанівський" Фонтанської сільської ради Одеського району Одеської області </t>
  </si>
  <si>
    <t>"Спортивний клуб «Крижанівський» Фонтанської сільської ради на 2026-2028 рік</t>
  </si>
  <si>
    <t>Програма розвитку та  фінансової підтримки комунального підприємства "Спортивний клуб «Крижанівський» Фонтанської сільської ради на 2026-2028 рік</t>
  </si>
  <si>
    <t>2026-2028 рік</t>
  </si>
  <si>
    <t>до рішення сесії Фонтанської сільської ради</t>
  </si>
  <si>
    <t xml:space="preserve">сесії  Фонтанської сільської ради </t>
  </si>
  <si>
    <r>
      <t xml:space="preserve">1.3.1- придбання предметів, матеріалів та обладнання ( канцтовари, спортивний інвентар, спортивна форма, грамоти , кубки)-     </t>
    </r>
    <r>
      <rPr>
        <b/>
        <sz val="11"/>
        <color theme="1"/>
        <rFont val="Times New Roman"/>
        <family val="1"/>
        <charset val="204"/>
      </rPr>
      <t>970,035</t>
    </r>
    <r>
      <rPr>
        <sz val="11"/>
        <color theme="1"/>
        <rFont val="Times New Roman"/>
        <family val="1"/>
        <charset val="204"/>
      </rPr>
      <t xml:space="preserve"> грн.</t>
    </r>
  </si>
  <si>
    <t>1.4.-2026 р.</t>
  </si>
  <si>
    <t>Придбання обладнання довгострокового використання (рінг)</t>
  </si>
  <si>
    <t>1.5.-2026 р.</t>
  </si>
  <si>
    <t>1.4.1- оплата водопостачання та водовідведення(відшкодування Рів'єра)</t>
  </si>
  <si>
    <t>1.4.2- оплата електроенергії (відшкодування Рів'єра)</t>
  </si>
  <si>
    <t xml:space="preserve">1.3.2- оплата послуг ( крім комунальних)(продовження дії ліцензії "М.Е.Doc ", ІПК "Місцевий бюджет", вішкодування- Чорноморська Рів'єра(ПТР), технічнеобслуговування і ремонт офісної техніки)оренда автобусу, оренда залу (Усадьба), технічне обслуговування і ремонт офісної техніки - 435,3грн.                                              </t>
  </si>
  <si>
    <t xml:space="preserve">                                                                                        від      20.02. 2026 року № 3702   - VIII</t>
  </si>
  <si>
    <t>В.о.сільського голови</t>
  </si>
  <si>
    <t>Андрій СЕРЕБРІЙ</t>
  </si>
  <si>
    <t xml:space="preserve">                                                                                                  від  20.02.2026  року № 3702- VIII</t>
  </si>
  <si>
    <t xml:space="preserve">                                                                                                 від   20.02.2026 року №3702- VIII</t>
  </si>
  <si>
    <t xml:space="preserve">                                                                                                  від   20.02.2026 року № 3702-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</si>
</sst>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#,##0.000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0" fillId="2" borderId="6" xfId="0" applyFill="1" applyBorder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justify" vertic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8" fillId="2" borderId="1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4" fillId="2" borderId="22" xfId="0" applyFont="1" applyFill="1" applyBorder="1" applyAlignment="1">
      <alignment vertical="center" wrapText="1"/>
    </xf>
    <xf numFmtId="0" fontId="16" fillId="2" borderId="22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 indent="2"/>
    </xf>
    <xf numFmtId="0" fontId="4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17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top" wrapText="1"/>
    </xf>
    <xf numFmtId="0" fontId="6" fillId="2" borderId="20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right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vertical="center" wrapText="1"/>
    </xf>
    <xf numFmtId="0" fontId="20" fillId="2" borderId="23" xfId="0" applyFont="1" applyFill="1" applyBorder="1" applyAlignment="1">
      <alignment vertical="center" wrapText="1"/>
    </xf>
    <xf numFmtId="0" fontId="21" fillId="2" borderId="15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3" fontId="7" fillId="2" borderId="15" xfId="0" applyNumberFormat="1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27" fillId="2" borderId="26" xfId="0" applyFont="1" applyFill="1" applyBorder="1" applyAlignment="1">
      <alignment vertical="center" wrapText="1"/>
    </xf>
    <xf numFmtId="0" fontId="16" fillId="2" borderId="26" xfId="0" applyFont="1" applyFill="1" applyBorder="1" applyAlignment="1">
      <alignment vertical="center" wrapText="1"/>
    </xf>
    <xf numFmtId="0" fontId="28" fillId="2" borderId="9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25" fillId="2" borderId="15" xfId="0" applyFont="1" applyFill="1" applyBorder="1" applyAlignment="1">
      <alignment horizontal="left" vertical="center" wrapText="1" indent="1"/>
    </xf>
    <xf numFmtId="0" fontId="1" fillId="2" borderId="22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vertical="center" wrapText="1"/>
    </xf>
    <xf numFmtId="165" fontId="1" fillId="0" borderId="17" xfId="0" applyNumberFormat="1" applyFont="1" applyBorder="1" applyAlignment="1">
      <alignment vertical="center" wrapText="1"/>
    </xf>
    <xf numFmtId="165" fontId="6" fillId="2" borderId="18" xfId="0" applyNumberFormat="1" applyFont="1" applyFill="1" applyBorder="1" applyAlignment="1">
      <alignment horizontal="center" vertical="center" wrapText="1"/>
    </xf>
    <xf numFmtId="166" fontId="27" fillId="2" borderId="26" xfId="0" applyNumberFormat="1" applyFont="1" applyFill="1" applyBorder="1" applyAlignment="1">
      <alignment horizontal="center"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166" fontId="1" fillId="2" borderId="16" xfId="0" applyNumberFormat="1" applyFont="1" applyFill="1" applyBorder="1" applyAlignment="1">
      <alignment horizontal="center" vertical="center" wrapText="1"/>
    </xf>
    <xf numFmtId="166" fontId="13" fillId="2" borderId="15" xfId="0" applyNumberFormat="1" applyFont="1" applyFill="1" applyBorder="1" applyAlignment="1">
      <alignment horizontal="center" vertical="center" wrapText="1"/>
    </xf>
    <xf numFmtId="166" fontId="13" fillId="2" borderId="8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3" fontId="7" fillId="2" borderId="7" xfId="0" applyNumberFormat="1" applyFont="1" applyFill="1" applyBorder="1" applyAlignment="1">
      <alignment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165" fontId="1" fillId="2" borderId="6" xfId="0" applyNumberFormat="1" applyFont="1" applyFill="1" applyBorder="1" applyAlignment="1">
      <alignment vertical="center" wrapText="1"/>
    </xf>
    <xf numFmtId="165" fontId="1" fillId="0" borderId="6" xfId="0" applyNumberFormat="1" applyFont="1" applyBorder="1" applyAlignment="1">
      <alignment vertical="center" wrapText="1"/>
    </xf>
    <xf numFmtId="0" fontId="14" fillId="2" borderId="36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vertical="top" wrapText="1"/>
    </xf>
    <xf numFmtId="165" fontId="1" fillId="2" borderId="2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2" borderId="11" xfId="0" applyFont="1" applyFill="1" applyBorder="1" applyAlignment="1">
      <alignment horizontal="right" vertical="center" wrapText="1"/>
    </xf>
    <xf numFmtId="0" fontId="18" fillId="2" borderId="12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8" fillId="2" borderId="27" xfId="0" applyFont="1" applyFill="1" applyBorder="1" applyAlignment="1">
      <alignment horizontal="right" vertical="center" wrapText="1"/>
    </xf>
    <xf numFmtId="0" fontId="18" fillId="2" borderId="30" xfId="0" applyFont="1" applyFill="1" applyBorder="1" applyAlignment="1">
      <alignment horizontal="right" vertical="center" wrapText="1"/>
    </xf>
    <xf numFmtId="0" fontId="18" fillId="2" borderId="32" xfId="0" applyFont="1" applyFill="1" applyBorder="1" applyAlignment="1">
      <alignment horizontal="right" vertical="center" wrapText="1"/>
    </xf>
    <xf numFmtId="0" fontId="18" fillId="2" borderId="28" xfId="0" applyFont="1" applyFill="1" applyBorder="1" applyAlignment="1">
      <alignment horizontal="right" vertical="center" wrapText="1"/>
    </xf>
    <xf numFmtId="166" fontId="26" fillId="3" borderId="4" xfId="0" applyNumberFormat="1" applyFont="1" applyFill="1" applyBorder="1" applyAlignment="1">
      <alignment horizontal="center" vertical="center" wrapText="1"/>
    </xf>
    <xf numFmtId="166" fontId="26" fillId="3" borderId="9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2" borderId="1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165" fontId="1" fillId="2" borderId="16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17" xfId="0" applyNumberFormat="1" applyFont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top" wrapText="1"/>
    </xf>
    <xf numFmtId="0" fontId="14" fillId="2" borderId="24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top" wrapText="1"/>
    </xf>
    <xf numFmtId="0" fontId="14" fillId="2" borderId="33" xfId="0" applyFont="1" applyFill="1" applyBorder="1" applyAlignment="1">
      <alignment horizontal="left" vertical="center" wrapText="1" indent="1"/>
    </xf>
    <xf numFmtId="0" fontId="14" fillId="2" borderId="29" xfId="0" applyFont="1" applyFill="1" applyBorder="1" applyAlignment="1">
      <alignment horizontal="left" vertical="center" wrapText="1" indent="1"/>
    </xf>
    <xf numFmtId="0" fontId="14" fillId="2" borderId="34" xfId="0" applyFont="1" applyFill="1" applyBorder="1" applyAlignment="1">
      <alignment horizontal="left" vertical="center" wrapText="1" inden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justify" vertical="center" wrapText="1"/>
    </xf>
    <xf numFmtId="0" fontId="7" fillId="2" borderId="17" xfId="0" applyFont="1" applyFill="1" applyBorder="1" applyAlignment="1">
      <alignment horizontal="justify" vertical="center" wrapText="1"/>
    </xf>
    <xf numFmtId="166" fontId="13" fillId="2" borderId="6" xfId="0" applyNumberFormat="1" applyFont="1" applyFill="1" applyBorder="1" applyAlignment="1">
      <alignment horizontal="center" vertical="center" wrapText="1"/>
    </xf>
    <xf numFmtId="166" fontId="13" fillId="2" borderId="17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166" fontId="13" fillId="2" borderId="16" xfId="0" applyNumberFormat="1" applyFont="1" applyFill="1" applyBorder="1" applyAlignment="1">
      <alignment horizontal="center" vertical="center" wrapText="1"/>
    </xf>
    <xf numFmtId="166" fontId="7" fillId="2" borderId="16" xfId="0" applyNumberFormat="1" applyFont="1" applyFill="1" applyBorder="1" applyAlignment="1">
      <alignment horizontal="center" vertical="center" wrapText="1"/>
    </xf>
    <xf numFmtId="166" fontId="7" fillId="2" borderId="17" xfId="0" applyNumberFormat="1" applyFont="1" applyFill="1" applyBorder="1" applyAlignment="1">
      <alignment horizontal="center" vertical="center" wrapText="1"/>
    </xf>
    <xf numFmtId="3" fontId="7" fillId="2" borderId="16" xfId="0" applyNumberFormat="1" applyFont="1" applyFill="1" applyBorder="1" applyAlignment="1">
      <alignment horizontal="center" vertical="center" wrapText="1"/>
    </xf>
    <xf numFmtId="3" fontId="7" fillId="2" borderId="1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8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view="pageBreakPreview" topLeftCell="A20" zoomScaleNormal="100" zoomScaleSheetLayoutView="100" workbookViewId="0">
      <selection activeCell="C29" sqref="C29:D29"/>
    </sheetView>
  </sheetViews>
  <sheetFormatPr defaultRowHeight="15.75" x14ac:dyDescent="0.25"/>
  <cols>
    <col min="1" max="1" width="5.140625" customWidth="1"/>
    <col min="2" max="2" width="6.42578125" style="2" customWidth="1"/>
    <col min="3" max="3" width="54" style="2" customWidth="1"/>
    <col min="4" max="4" width="63.28515625" style="2" customWidth="1"/>
    <col min="5" max="5" width="4.140625" customWidth="1"/>
  </cols>
  <sheetData>
    <row r="1" spans="1:4" ht="18.75" x14ac:dyDescent="0.3">
      <c r="A1" s="4"/>
      <c r="B1" s="5"/>
      <c r="C1" s="4"/>
      <c r="D1" s="4"/>
    </row>
    <row r="2" spans="1:4" ht="18.75" x14ac:dyDescent="0.3">
      <c r="A2" s="4"/>
      <c r="B2" s="155" t="s">
        <v>23</v>
      </c>
      <c r="C2" s="155"/>
      <c r="D2" s="155"/>
    </row>
    <row r="3" spans="1:4" ht="18.75" x14ac:dyDescent="0.3">
      <c r="A3" s="4"/>
      <c r="B3" s="156" t="s">
        <v>128</v>
      </c>
      <c r="C3" s="156"/>
      <c r="D3" s="156"/>
    </row>
    <row r="4" spans="1:4" ht="18.75" x14ac:dyDescent="0.3">
      <c r="A4" s="4"/>
      <c r="B4" s="156" t="s">
        <v>137</v>
      </c>
      <c r="C4" s="156"/>
      <c r="D4" s="156"/>
    </row>
    <row r="5" spans="1:4" ht="18.75" x14ac:dyDescent="0.3">
      <c r="A5" s="4"/>
      <c r="B5" s="3"/>
      <c r="C5" s="4"/>
      <c r="D5" s="4"/>
    </row>
    <row r="6" spans="1:4" ht="18.75" x14ac:dyDescent="0.3">
      <c r="A6" s="4"/>
      <c r="B6" s="157" t="s">
        <v>0</v>
      </c>
      <c r="C6" s="157"/>
      <c r="D6" s="157"/>
    </row>
    <row r="7" spans="1:4" ht="18.75" x14ac:dyDescent="0.3">
      <c r="A7" s="4"/>
      <c r="B7" s="154" t="s">
        <v>82</v>
      </c>
      <c r="C7" s="154"/>
      <c r="D7" s="154"/>
    </row>
    <row r="8" spans="1:4" ht="18.75" x14ac:dyDescent="0.3">
      <c r="A8" s="4"/>
      <c r="B8" s="154" t="s">
        <v>125</v>
      </c>
      <c r="C8" s="154"/>
      <c r="D8" s="154"/>
    </row>
    <row r="9" spans="1:4" ht="19.5" thickBot="1" x14ac:dyDescent="0.35">
      <c r="A9" s="4"/>
      <c r="B9" s="141" t="s">
        <v>1</v>
      </c>
      <c r="C9" s="141"/>
      <c r="D9" s="141"/>
    </row>
    <row r="10" spans="1:4" ht="51" customHeight="1" x14ac:dyDescent="0.3">
      <c r="A10" s="4"/>
      <c r="B10" s="142" t="s">
        <v>2</v>
      </c>
      <c r="C10" s="144" t="s">
        <v>3</v>
      </c>
      <c r="D10" s="146" t="s">
        <v>126</v>
      </c>
    </row>
    <row r="11" spans="1:4" ht="0.75" customHeight="1" thickBot="1" x14ac:dyDescent="0.35">
      <c r="A11" s="4"/>
      <c r="B11" s="143"/>
      <c r="C11" s="145"/>
      <c r="D11" s="147"/>
    </row>
    <row r="12" spans="1:4" ht="69.75" customHeight="1" thickBot="1" x14ac:dyDescent="0.35">
      <c r="A12" s="4"/>
      <c r="B12" s="6" t="s">
        <v>4</v>
      </c>
      <c r="C12" s="98" t="s">
        <v>5</v>
      </c>
      <c r="D12" s="99" t="s">
        <v>124</v>
      </c>
    </row>
    <row r="13" spans="1:4" ht="42.75" customHeight="1" thickBot="1" x14ac:dyDescent="0.35">
      <c r="A13" s="4"/>
      <c r="B13" s="6" t="s">
        <v>6</v>
      </c>
      <c r="C13" s="98" t="s">
        <v>8</v>
      </c>
      <c r="D13" s="100" t="s">
        <v>86</v>
      </c>
    </row>
    <row r="14" spans="1:4" ht="35.25" customHeight="1" thickBot="1" x14ac:dyDescent="0.35">
      <c r="A14" s="4"/>
      <c r="B14" s="6" t="s">
        <v>7</v>
      </c>
      <c r="C14" s="98" t="s">
        <v>10</v>
      </c>
      <c r="D14" s="101" t="s">
        <v>90</v>
      </c>
    </row>
    <row r="15" spans="1:4" ht="36.75" customHeight="1" thickBot="1" x14ac:dyDescent="0.35">
      <c r="A15" s="4"/>
      <c r="B15" s="6" t="s">
        <v>9</v>
      </c>
      <c r="C15" s="98" t="s">
        <v>12</v>
      </c>
      <c r="D15" s="99" t="s">
        <v>86</v>
      </c>
    </row>
    <row r="16" spans="1:4" ht="27.75" customHeight="1" thickBot="1" x14ac:dyDescent="0.35">
      <c r="A16" s="4"/>
      <c r="B16" s="6" t="s">
        <v>11</v>
      </c>
      <c r="C16" s="98" t="s">
        <v>14</v>
      </c>
      <c r="D16" s="102" t="s">
        <v>90</v>
      </c>
    </row>
    <row r="17" spans="1:4" ht="26.25" customHeight="1" thickBot="1" x14ac:dyDescent="0.35">
      <c r="A17" s="4"/>
      <c r="B17" s="6" t="s">
        <v>13</v>
      </c>
      <c r="C17" s="98" t="s">
        <v>16</v>
      </c>
      <c r="D17" s="103" t="s">
        <v>127</v>
      </c>
    </row>
    <row r="18" spans="1:4" ht="83.25" customHeight="1" thickBot="1" x14ac:dyDescent="0.35">
      <c r="A18" s="4"/>
      <c r="B18" s="53" t="s">
        <v>15</v>
      </c>
      <c r="C18" s="98" t="s">
        <v>18</v>
      </c>
      <c r="D18" s="103" t="s">
        <v>104</v>
      </c>
    </row>
    <row r="19" spans="1:4" ht="18.75" x14ac:dyDescent="0.3">
      <c r="A19" s="4"/>
      <c r="B19" s="148" t="s">
        <v>17</v>
      </c>
      <c r="C19" s="104" t="s">
        <v>91</v>
      </c>
      <c r="D19" s="152">
        <f>D21</f>
        <v>24528.666999999998</v>
      </c>
    </row>
    <row r="20" spans="1:4" ht="32.25" customHeight="1" x14ac:dyDescent="0.3">
      <c r="A20" s="4"/>
      <c r="B20" s="149"/>
      <c r="C20" s="105" t="s">
        <v>81</v>
      </c>
      <c r="D20" s="153"/>
    </row>
    <row r="21" spans="1:4" ht="18.75" x14ac:dyDescent="0.3">
      <c r="A21" s="4"/>
      <c r="B21" s="150"/>
      <c r="C21" s="106" t="s">
        <v>83</v>
      </c>
      <c r="D21" s="122">
        <f>'додаток 2'!K26</f>
        <v>24528.666999999998</v>
      </c>
    </row>
    <row r="22" spans="1:4" ht="18.75" x14ac:dyDescent="0.3">
      <c r="A22" s="4"/>
      <c r="B22" s="150"/>
      <c r="C22" s="106" t="s">
        <v>84</v>
      </c>
      <c r="D22" s="107"/>
    </row>
    <row r="23" spans="1:4" ht="21" customHeight="1" thickBot="1" x14ac:dyDescent="0.35">
      <c r="A23" s="4"/>
      <c r="B23" s="149"/>
      <c r="C23" s="105" t="s">
        <v>92</v>
      </c>
      <c r="D23" s="108"/>
    </row>
    <row r="24" spans="1:4" ht="21" hidden="1" customHeight="1" thickBot="1" x14ac:dyDescent="0.35">
      <c r="A24" s="4"/>
      <c r="B24" s="151"/>
      <c r="C24" s="105"/>
      <c r="D24" s="109"/>
    </row>
    <row r="25" spans="1:4" ht="79.5" customHeight="1" thickBot="1" x14ac:dyDescent="0.35">
      <c r="A25" s="4"/>
      <c r="B25" s="73" t="s">
        <v>19</v>
      </c>
      <c r="C25" s="110" t="s">
        <v>21</v>
      </c>
      <c r="D25" s="43" t="s">
        <v>105</v>
      </c>
    </row>
    <row r="26" spans="1:4" ht="57.75" customHeight="1" thickBot="1" x14ac:dyDescent="0.35">
      <c r="A26" s="4"/>
      <c r="B26" s="6" t="s">
        <v>20</v>
      </c>
      <c r="C26" s="111" t="s">
        <v>22</v>
      </c>
      <c r="D26" s="112" t="s">
        <v>106</v>
      </c>
    </row>
    <row r="27" spans="1:4" ht="18.75" x14ac:dyDescent="0.3">
      <c r="A27" s="4"/>
    </row>
    <row r="29" spans="1:4" x14ac:dyDescent="0.25">
      <c r="C29" s="240" t="s">
        <v>138</v>
      </c>
      <c r="D29" s="240" t="s">
        <v>139</v>
      </c>
    </row>
  </sheetData>
  <mergeCells count="12">
    <mergeCell ref="B8:D8"/>
    <mergeCell ref="B2:D2"/>
    <mergeCell ref="B3:D3"/>
    <mergeCell ref="B4:D4"/>
    <mergeCell ref="B6:D6"/>
    <mergeCell ref="B7:D7"/>
    <mergeCell ref="B9:D9"/>
    <mergeCell ref="B10:B11"/>
    <mergeCell ref="C10:C11"/>
    <mergeCell ref="D10:D11"/>
    <mergeCell ref="B19:B24"/>
    <mergeCell ref="D19:D2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view="pageBreakPreview" zoomScaleNormal="100" zoomScaleSheetLayoutView="100" workbookViewId="0">
      <selection activeCell="C10" sqref="C10:C13"/>
    </sheetView>
  </sheetViews>
  <sheetFormatPr defaultRowHeight="15.75" x14ac:dyDescent="0.25"/>
  <cols>
    <col min="1" max="1" width="9.140625" style="2"/>
    <col min="2" max="2" width="18.5703125" style="2" customWidth="1"/>
    <col min="3" max="3" width="34" style="2" customWidth="1"/>
    <col min="4" max="4" width="18.5703125" style="2" customWidth="1"/>
    <col min="5" max="5" width="12.140625" style="2" customWidth="1"/>
    <col min="6" max="6" width="18.42578125" style="2" customWidth="1"/>
    <col min="7" max="9" width="13.28515625" style="2" customWidth="1"/>
    <col min="10" max="10" width="12.5703125" style="2" customWidth="1"/>
    <col min="11" max="11" width="15.28515625" style="2" customWidth="1"/>
    <col min="12" max="12" width="21.140625" style="2" customWidth="1"/>
  </cols>
  <sheetData>
    <row r="1" spans="1:12" ht="15" x14ac:dyDescent="0.25">
      <c r="A1" s="155" t="s">
        <v>42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15" x14ac:dyDescent="0.25">
      <c r="A2" s="155" t="s">
        <v>24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" x14ac:dyDescent="0.25">
      <c r="A3" s="156" t="s">
        <v>129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1:12" ht="15" x14ac:dyDescent="0.25">
      <c r="A4" s="156" t="s">
        <v>140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1:12" x14ac:dyDescent="0.25">
      <c r="A5" s="28"/>
    </row>
    <row r="6" spans="1:12" ht="21" thickBot="1" x14ac:dyDescent="0.3">
      <c r="A6" s="180" t="s">
        <v>25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</row>
    <row r="7" spans="1:12" ht="27.75" customHeight="1" thickBot="1" x14ac:dyDescent="0.3">
      <c r="A7" s="29" t="s">
        <v>26</v>
      </c>
      <c r="B7" s="181" t="s">
        <v>28</v>
      </c>
      <c r="C7" s="181" t="s">
        <v>29</v>
      </c>
      <c r="D7" s="181" t="s">
        <v>30</v>
      </c>
      <c r="E7" s="30" t="s">
        <v>31</v>
      </c>
      <c r="F7" s="181" t="s">
        <v>33</v>
      </c>
      <c r="G7" s="30" t="s">
        <v>34</v>
      </c>
      <c r="H7" s="170"/>
      <c r="I7" s="170"/>
      <c r="J7" s="170"/>
      <c r="K7" s="171"/>
      <c r="L7" s="30" t="s">
        <v>36</v>
      </c>
    </row>
    <row r="8" spans="1:12" ht="32.25" thickBot="1" x14ac:dyDescent="0.3">
      <c r="A8" s="31" t="s">
        <v>27</v>
      </c>
      <c r="B8" s="182"/>
      <c r="C8" s="182"/>
      <c r="D8" s="182"/>
      <c r="E8" s="32" t="s">
        <v>32</v>
      </c>
      <c r="F8" s="182"/>
      <c r="G8" s="32" t="s">
        <v>35</v>
      </c>
      <c r="H8" s="62" t="s">
        <v>87</v>
      </c>
      <c r="I8" s="88" t="s">
        <v>88</v>
      </c>
      <c r="J8" s="70" t="s">
        <v>89</v>
      </c>
      <c r="K8" s="62" t="s">
        <v>38</v>
      </c>
      <c r="L8" s="32" t="s">
        <v>37</v>
      </c>
    </row>
    <row r="9" spans="1:12" ht="16.5" thickBot="1" x14ac:dyDescent="0.3">
      <c r="A9" s="7">
        <v>1</v>
      </c>
      <c r="B9" s="8">
        <v>2</v>
      </c>
      <c r="C9" s="8">
        <v>3</v>
      </c>
      <c r="D9" s="114">
        <v>4</v>
      </c>
      <c r="E9" s="8">
        <v>5</v>
      </c>
      <c r="F9" s="8">
        <v>6</v>
      </c>
      <c r="G9" s="8">
        <v>7</v>
      </c>
      <c r="H9" s="8">
        <v>9</v>
      </c>
      <c r="I9" s="8">
        <v>10</v>
      </c>
      <c r="J9" s="8">
        <v>11</v>
      </c>
      <c r="K9" s="8">
        <v>14</v>
      </c>
      <c r="L9" s="8">
        <v>15</v>
      </c>
    </row>
    <row r="10" spans="1:12" ht="51" customHeight="1" x14ac:dyDescent="0.25">
      <c r="A10" s="183">
        <v>1</v>
      </c>
      <c r="B10" s="185" t="s">
        <v>103</v>
      </c>
      <c r="C10" s="188" t="s">
        <v>101</v>
      </c>
      <c r="D10" s="166" t="s">
        <v>40</v>
      </c>
      <c r="E10" s="175" t="s">
        <v>99</v>
      </c>
      <c r="F10" s="172" t="s">
        <v>86</v>
      </c>
      <c r="G10" s="166" t="s">
        <v>39</v>
      </c>
      <c r="H10" s="160">
        <v>6172</v>
      </c>
      <c r="I10" s="160">
        <v>5339.643</v>
      </c>
      <c r="J10" s="163">
        <v>5766.8140000000003</v>
      </c>
      <c r="K10" s="160">
        <f>H10+I10+J10</f>
        <v>17278.457000000002</v>
      </c>
      <c r="L10" s="158" t="s">
        <v>102</v>
      </c>
    </row>
    <row r="11" spans="1:12" ht="48" customHeight="1" x14ac:dyDescent="0.25">
      <c r="A11" s="184"/>
      <c r="B11" s="186"/>
      <c r="C11" s="189"/>
      <c r="D11" s="167"/>
      <c r="E11" s="176"/>
      <c r="F11" s="173"/>
      <c r="G11" s="167"/>
      <c r="H11" s="161"/>
      <c r="I11" s="161"/>
      <c r="J11" s="164"/>
      <c r="K11" s="161"/>
      <c r="L11" s="159"/>
    </row>
    <row r="12" spans="1:12" ht="26.25" customHeight="1" x14ac:dyDescent="0.25">
      <c r="A12" s="184"/>
      <c r="B12" s="186"/>
      <c r="C12" s="189"/>
      <c r="D12" s="167"/>
      <c r="E12" s="176"/>
      <c r="F12" s="173"/>
      <c r="G12" s="167"/>
      <c r="H12" s="161"/>
      <c r="I12" s="161"/>
      <c r="J12" s="164"/>
      <c r="K12" s="161"/>
      <c r="L12" s="159"/>
    </row>
    <row r="13" spans="1:12" ht="18" customHeight="1" thickBot="1" x14ac:dyDescent="0.3">
      <c r="A13" s="184"/>
      <c r="B13" s="186"/>
      <c r="C13" s="190"/>
      <c r="D13" s="168"/>
      <c r="E13" s="115"/>
      <c r="F13" s="174"/>
      <c r="G13" s="168"/>
      <c r="H13" s="162"/>
      <c r="I13" s="162"/>
      <c r="J13" s="165"/>
      <c r="K13" s="162"/>
      <c r="L13" s="159"/>
    </row>
    <row r="14" spans="1:12" ht="93.75" customHeight="1" thickBot="1" x14ac:dyDescent="0.3">
      <c r="A14" s="184"/>
      <c r="B14" s="187"/>
      <c r="C14" s="113" t="s">
        <v>107</v>
      </c>
      <c r="D14" s="89" t="s">
        <v>40</v>
      </c>
      <c r="E14" s="91" t="s">
        <v>98</v>
      </c>
      <c r="F14" s="87" t="s">
        <v>86</v>
      </c>
      <c r="G14" s="90" t="s">
        <v>39</v>
      </c>
      <c r="H14" s="116">
        <v>1357.84</v>
      </c>
      <c r="I14" s="116">
        <v>1174.721</v>
      </c>
      <c r="J14" s="117">
        <v>1268.6990000000001</v>
      </c>
      <c r="K14" s="116">
        <f>H14+I14+J14</f>
        <v>3801.2599999999998</v>
      </c>
      <c r="L14" s="159"/>
    </row>
    <row r="15" spans="1:12" ht="15.75" customHeight="1" x14ac:dyDescent="0.25">
      <c r="A15" s="184"/>
      <c r="B15" s="187"/>
      <c r="C15" s="57" t="s">
        <v>100</v>
      </c>
      <c r="D15" s="48"/>
      <c r="E15" s="48"/>
      <c r="F15" s="54"/>
      <c r="G15" s="48"/>
      <c r="H15" s="160">
        <v>970.03499999999997</v>
      </c>
      <c r="I15" s="160">
        <v>627.03899999999999</v>
      </c>
      <c r="J15" s="163">
        <v>689.74300000000005</v>
      </c>
      <c r="K15" s="160">
        <f>H15+I15+J15</f>
        <v>2286.817</v>
      </c>
      <c r="L15" s="159"/>
    </row>
    <row r="16" spans="1:12" ht="75.75" customHeight="1" x14ac:dyDescent="0.25">
      <c r="A16" s="184"/>
      <c r="B16" s="187"/>
      <c r="C16" s="58" t="s">
        <v>130</v>
      </c>
      <c r="D16" s="49"/>
      <c r="E16" s="49"/>
      <c r="F16" s="55"/>
      <c r="G16" s="49"/>
      <c r="H16" s="161"/>
      <c r="I16" s="161"/>
      <c r="J16" s="164"/>
      <c r="K16" s="161"/>
      <c r="L16" s="159"/>
    </row>
    <row r="17" spans="1:12" ht="25.5" customHeight="1" x14ac:dyDescent="0.25">
      <c r="A17" s="184"/>
      <c r="B17" s="187"/>
      <c r="C17" s="169" t="s">
        <v>136</v>
      </c>
      <c r="D17" s="49"/>
      <c r="E17" s="49"/>
      <c r="F17" s="55"/>
      <c r="G17" s="49"/>
      <c r="H17" s="161">
        <v>435.3</v>
      </c>
      <c r="I17" s="161">
        <v>103.73</v>
      </c>
      <c r="J17" s="164">
        <v>114.10299999999999</v>
      </c>
      <c r="K17" s="161">
        <f>H17+I17+J17</f>
        <v>653.13299999999992</v>
      </c>
      <c r="L17" s="159"/>
    </row>
    <row r="18" spans="1:12" ht="15.75" customHeight="1" x14ac:dyDescent="0.25">
      <c r="A18" s="184"/>
      <c r="B18" s="187"/>
      <c r="C18" s="169"/>
      <c r="D18" s="49"/>
      <c r="E18" s="49"/>
      <c r="F18" s="55"/>
      <c r="G18" s="49"/>
      <c r="H18" s="161"/>
      <c r="I18" s="161"/>
      <c r="J18" s="164"/>
      <c r="K18" s="161"/>
      <c r="L18" s="159"/>
    </row>
    <row r="19" spans="1:12" ht="114" customHeight="1" x14ac:dyDescent="0.25">
      <c r="A19" s="184"/>
      <c r="B19" s="187"/>
      <c r="C19" s="169"/>
      <c r="D19" s="49"/>
      <c r="E19" s="49"/>
      <c r="F19" s="55"/>
      <c r="G19" s="49"/>
      <c r="H19" s="161"/>
      <c r="I19" s="161"/>
      <c r="J19" s="164"/>
      <c r="K19" s="161"/>
      <c r="L19" s="13"/>
    </row>
    <row r="20" spans="1:12" x14ac:dyDescent="0.25">
      <c r="A20" s="184"/>
      <c r="B20" s="187"/>
      <c r="C20" s="132" t="s">
        <v>131</v>
      </c>
      <c r="D20" s="49"/>
      <c r="E20" s="49"/>
      <c r="F20" s="55"/>
      <c r="G20" s="49"/>
      <c r="H20" s="134"/>
      <c r="I20" s="134"/>
      <c r="J20" s="135"/>
      <c r="K20" s="134"/>
      <c r="L20" s="13"/>
    </row>
    <row r="21" spans="1:12" ht="42.75" customHeight="1" x14ac:dyDescent="0.25">
      <c r="A21" s="184"/>
      <c r="B21" s="187"/>
      <c r="C21" s="136" t="s">
        <v>134</v>
      </c>
      <c r="D21" s="138"/>
      <c r="E21" s="138"/>
      <c r="F21" s="139"/>
      <c r="G21" s="137"/>
      <c r="H21" s="140">
        <v>0.4</v>
      </c>
      <c r="I21" s="134"/>
      <c r="J21" s="135"/>
      <c r="K21" s="134"/>
      <c r="L21" s="13"/>
    </row>
    <row r="22" spans="1:12" ht="32.25" customHeight="1" x14ac:dyDescent="0.25">
      <c r="A22" s="184"/>
      <c r="B22" s="187"/>
      <c r="C22" s="136" t="s">
        <v>135</v>
      </c>
      <c r="D22" s="138"/>
      <c r="E22" s="138"/>
      <c r="F22" s="139"/>
      <c r="G22" s="137"/>
      <c r="H22" s="140">
        <v>8.6</v>
      </c>
      <c r="I22" s="134"/>
      <c r="J22" s="135"/>
      <c r="K22" s="134"/>
      <c r="L22" s="13"/>
    </row>
    <row r="23" spans="1:12" x14ac:dyDescent="0.25">
      <c r="A23" s="184"/>
      <c r="B23" s="187"/>
      <c r="C23" s="132" t="s">
        <v>133</v>
      </c>
      <c r="D23" s="49"/>
      <c r="E23" s="49"/>
      <c r="F23" s="55"/>
      <c r="G23" s="49"/>
      <c r="H23" s="134"/>
      <c r="I23" s="134"/>
      <c r="J23" s="135"/>
      <c r="K23" s="134"/>
      <c r="L23" s="13"/>
    </row>
    <row r="24" spans="1:12" ht="32.25" customHeight="1" thickBot="1" x14ac:dyDescent="0.3">
      <c r="A24" s="184"/>
      <c r="B24" s="187"/>
      <c r="C24" s="133" t="s">
        <v>132</v>
      </c>
      <c r="D24" s="56"/>
      <c r="E24" s="56"/>
      <c r="F24" s="59"/>
      <c r="G24" s="56"/>
      <c r="H24" s="118">
        <v>500</v>
      </c>
      <c r="I24" s="119"/>
      <c r="J24" s="120"/>
      <c r="K24" s="118"/>
      <c r="L24" s="13"/>
    </row>
    <row r="25" spans="1:12" ht="32.25" customHeight="1" thickBot="1" x14ac:dyDescent="0.3">
      <c r="A25" s="184"/>
      <c r="B25" s="186"/>
      <c r="C25" s="12"/>
      <c r="D25" s="55"/>
      <c r="E25" s="49"/>
      <c r="F25" s="47"/>
      <c r="G25" s="47"/>
      <c r="H25" s="116"/>
      <c r="I25" s="116"/>
      <c r="J25" s="117"/>
      <c r="K25" s="116"/>
      <c r="L25" s="13"/>
    </row>
    <row r="26" spans="1:12" ht="16.5" thickBot="1" x14ac:dyDescent="0.3">
      <c r="A26" s="177" t="s">
        <v>41</v>
      </c>
      <c r="B26" s="178"/>
      <c r="C26" s="178"/>
      <c r="D26" s="178"/>
      <c r="E26" s="178"/>
      <c r="F26" s="178"/>
      <c r="G26" s="179"/>
      <c r="H26" s="121">
        <f>H10+H15+H17+H24+H14+H21+H22</f>
        <v>9444.1749999999993</v>
      </c>
      <c r="I26" s="121">
        <f t="shared" ref="I26:J26" si="0">I10+I15+I17+I24+I14</f>
        <v>7245.1329999999998</v>
      </c>
      <c r="J26" s="121">
        <f t="shared" si="0"/>
        <v>7839.3590000000004</v>
      </c>
      <c r="K26" s="121">
        <f>H26+I26+J26</f>
        <v>24528.666999999998</v>
      </c>
      <c r="L26" s="60"/>
    </row>
    <row r="27" spans="1:12" x14ac:dyDescent="0.25">
      <c r="A27" s="14"/>
    </row>
    <row r="28" spans="1:12" x14ac:dyDescent="0.25">
      <c r="A28" s="33"/>
    </row>
    <row r="29" spans="1:12" x14ac:dyDescent="0.25">
      <c r="A29" s="28"/>
    </row>
    <row r="30" spans="1:12" x14ac:dyDescent="0.25">
      <c r="A30" s="28"/>
      <c r="C30" s="240" t="s">
        <v>138</v>
      </c>
      <c r="D30" s="240"/>
      <c r="F30" s="240" t="s">
        <v>139</v>
      </c>
    </row>
    <row r="31" spans="1:12" x14ac:dyDescent="0.25">
      <c r="A31" s="28"/>
    </row>
    <row r="32" spans="1:12" x14ac:dyDescent="0.25">
      <c r="A32" s="28"/>
    </row>
    <row r="33" spans="1:1" x14ac:dyDescent="0.25">
      <c r="A33" s="28"/>
    </row>
    <row r="34" spans="1:1" x14ac:dyDescent="0.25">
      <c r="A34" s="28"/>
    </row>
    <row r="35" spans="1:1" x14ac:dyDescent="0.25">
      <c r="A35" s="28"/>
    </row>
    <row r="36" spans="1:1" x14ac:dyDescent="0.25">
      <c r="A36" s="28"/>
    </row>
    <row r="37" spans="1:1" x14ac:dyDescent="0.25">
      <c r="A37" s="28"/>
    </row>
    <row r="38" spans="1:1" x14ac:dyDescent="0.25">
      <c r="A38" s="28"/>
    </row>
    <row r="39" spans="1:1" x14ac:dyDescent="0.25">
      <c r="A39" s="28"/>
    </row>
    <row r="40" spans="1:1" x14ac:dyDescent="0.25">
      <c r="A40" s="28"/>
    </row>
    <row r="41" spans="1:1" x14ac:dyDescent="0.25">
      <c r="A41" s="28"/>
    </row>
    <row r="42" spans="1:1" x14ac:dyDescent="0.25">
      <c r="A42" s="28"/>
    </row>
    <row r="43" spans="1:1" x14ac:dyDescent="0.25">
      <c r="A43" s="28"/>
    </row>
    <row r="44" spans="1:1" x14ac:dyDescent="0.25">
      <c r="A44" s="28"/>
    </row>
    <row r="45" spans="1:1" x14ac:dyDescent="0.25">
      <c r="A45" s="28"/>
    </row>
    <row r="46" spans="1:1" x14ac:dyDescent="0.25">
      <c r="A46" s="28"/>
    </row>
  </sheetData>
  <mergeCells count="32">
    <mergeCell ref="A26:G26"/>
    <mergeCell ref="A1:L1"/>
    <mergeCell ref="A2:L2"/>
    <mergeCell ref="A3:L3"/>
    <mergeCell ref="A4:L4"/>
    <mergeCell ref="A6:L6"/>
    <mergeCell ref="B7:B8"/>
    <mergeCell ref="C7:C8"/>
    <mergeCell ref="D7:D8"/>
    <mergeCell ref="F7:F8"/>
    <mergeCell ref="A10:A25"/>
    <mergeCell ref="B10:B25"/>
    <mergeCell ref="C10:C13"/>
    <mergeCell ref="D10:D13"/>
    <mergeCell ref="C17:C19"/>
    <mergeCell ref="H7:K7"/>
    <mergeCell ref="H17:H19"/>
    <mergeCell ref="I17:I19"/>
    <mergeCell ref="J17:J19"/>
    <mergeCell ref="K17:K19"/>
    <mergeCell ref="F10:F13"/>
    <mergeCell ref="G10:G13"/>
    <mergeCell ref="E10:E12"/>
    <mergeCell ref="L10:L18"/>
    <mergeCell ref="K10:K13"/>
    <mergeCell ref="H10:H13"/>
    <mergeCell ref="H15:H16"/>
    <mergeCell ref="K15:K16"/>
    <mergeCell ref="I10:I13"/>
    <mergeCell ref="J10:J13"/>
    <mergeCell ref="I15:I16"/>
    <mergeCell ref="J15:J16"/>
  </mergeCells>
  <pageMargins left="0.7" right="0.7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BreakPreview" topLeftCell="A4" zoomScaleNormal="100" zoomScaleSheetLayoutView="100" workbookViewId="0">
      <selection activeCell="B31" sqref="B31:C31"/>
    </sheetView>
  </sheetViews>
  <sheetFormatPr defaultRowHeight="15" x14ac:dyDescent="0.25"/>
  <cols>
    <col min="1" max="1" width="4.5703125" customWidth="1"/>
    <col min="2" max="2" width="44" customWidth="1"/>
    <col min="3" max="3" width="10.42578125" customWidth="1"/>
    <col min="4" max="4" width="11.42578125" customWidth="1"/>
    <col min="5" max="5" width="11.7109375" customWidth="1"/>
    <col min="6" max="6" width="10.5703125" customWidth="1"/>
    <col min="7" max="7" width="6.28515625" hidden="1" customWidth="1"/>
    <col min="8" max="8" width="11.7109375" customWidth="1"/>
    <col min="9" max="9" width="0.140625" customWidth="1"/>
    <col min="10" max="10" width="10.7109375" customWidth="1"/>
    <col min="11" max="11" width="11.28515625" customWidth="1"/>
  </cols>
  <sheetData>
    <row r="1" spans="1:11" x14ac:dyDescent="0.25">
      <c r="A1" s="200" t="s">
        <v>64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x14ac:dyDescent="0.25">
      <c r="A2" s="200" t="s">
        <v>24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1" x14ac:dyDescent="0.25">
      <c r="A3" s="201" t="s">
        <v>129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x14ac:dyDescent="0.25">
      <c r="A4" s="201" t="s">
        <v>141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1" ht="15.75" x14ac:dyDescent="0.25">
      <c r="A5" s="14"/>
    </row>
    <row r="6" spans="1:11" ht="20.25" x14ac:dyDescent="0.25">
      <c r="A6" s="202" t="s">
        <v>43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1:11" ht="19.5" thickBot="1" x14ac:dyDescent="0.3">
      <c r="A7" s="15"/>
    </row>
    <row r="8" spans="1:11" ht="21" customHeight="1" x14ac:dyDescent="0.25">
      <c r="A8" s="16" t="s">
        <v>26</v>
      </c>
      <c r="B8" s="16" t="s">
        <v>45</v>
      </c>
      <c r="C8" s="16" t="s">
        <v>47</v>
      </c>
      <c r="D8" s="63" t="s">
        <v>49</v>
      </c>
      <c r="E8" s="191" t="s">
        <v>52</v>
      </c>
      <c r="F8" s="192"/>
      <c r="G8" s="192"/>
      <c r="H8" s="192"/>
      <c r="I8" s="77"/>
      <c r="J8" s="197" t="s">
        <v>94</v>
      </c>
      <c r="K8" s="197" t="s">
        <v>95</v>
      </c>
    </row>
    <row r="9" spans="1:11" ht="15" customHeight="1" x14ac:dyDescent="0.25">
      <c r="A9" s="17" t="s">
        <v>44</v>
      </c>
      <c r="B9" s="17" t="s">
        <v>46</v>
      </c>
      <c r="C9" s="17" t="s">
        <v>48</v>
      </c>
      <c r="D9" s="64" t="s">
        <v>50</v>
      </c>
      <c r="E9" s="193"/>
      <c r="F9" s="194"/>
      <c r="G9" s="194"/>
      <c r="H9" s="194"/>
      <c r="I9" s="78"/>
      <c r="J9" s="198"/>
      <c r="K9" s="198"/>
    </row>
    <row r="10" spans="1:11" ht="21.75" customHeight="1" thickBot="1" x14ac:dyDescent="0.3">
      <c r="A10" s="18"/>
      <c r="B10" s="18"/>
      <c r="C10" s="18"/>
      <c r="D10" s="64" t="s">
        <v>51</v>
      </c>
      <c r="E10" s="195"/>
      <c r="F10" s="196"/>
      <c r="G10" s="196"/>
      <c r="H10" s="196"/>
      <c r="I10" s="79"/>
      <c r="J10" s="199"/>
      <c r="K10" s="199"/>
    </row>
    <row r="11" spans="1:11" ht="15.75" customHeight="1" thickBot="1" x14ac:dyDescent="0.3">
      <c r="A11" s="18"/>
      <c r="B11" s="18"/>
      <c r="C11" s="18"/>
      <c r="D11" s="18"/>
      <c r="E11" s="69" t="s">
        <v>87</v>
      </c>
      <c r="F11" s="211" t="s">
        <v>93</v>
      </c>
      <c r="G11" s="212"/>
      <c r="H11" s="69" t="s">
        <v>89</v>
      </c>
      <c r="I11" s="76"/>
      <c r="J11" s="86"/>
      <c r="K11" s="80"/>
    </row>
    <row r="12" spans="1:11" ht="15.75" thickBot="1" x14ac:dyDescent="0.3">
      <c r="A12" s="19">
        <v>1</v>
      </c>
      <c r="B12" s="20">
        <v>2</v>
      </c>
      <c r="C12" s="19">
        <v>3</v>
      </c>
      <c r="D12" s="19">
        <v>4</v>
      </c>
      <c r="E12" s="68">
        <v>5</v>
      </c>
      <c r="F12" s="213">
        <v>6</v>
      </c>
      <c r="G12" s="214"/>
      <c r="H12" s="68">
        <v>5</v>
      </c>
      <c r="I12" s="74"/>
      <c r="J12" s="68">
        <v>10</v>
      </c>
      <c r="K12" s="68">
        <v>11</v>
      </c>
    </row>
    <row r="13" spans="1:11" ht="15.75" thickBot="1" x14ac:dyDescent="0.3">
      <c r="A13" s="22"/>
      <c r="B13" s="215" t="s">
        <v>53</v>
      </c>
      <c r="C13" s="216"/>
      <c r="D13" s="216"/>
      <c r="E13" s="216"/>
      <c r="F13" s="216"/>
      <c r="G13" s="216"/>
      <c r="H13" s="217"/>
      <c r="I13" s="216"/>
      <c r="J13" s="216"/>
      <c r="K13" s="218"/>
    </row>
    <row r="14" spans="1:11" ht="47.25" customHeight="1" thickBot="1" x14ac:dyDescent="0.3">
      <c r="A14" s="203">
        <v>1</v>
      </c>
      <c r="B14" s="205" t="s">
        <v>108</v>
      </c>
      <c r="C14" s="172" t="s">
        <v>54</v>
      </c>
      <c r="D14" s="172" t="s">
        <v>55</v>
      </c>
      <c r="E14" s="207">
        <f>'додаток 2'!H26</f>
        <v>9444.1749999999993</v>
      </c>
      <c r="F14" s="125">
        <f>'додаток 2'!I26</f>
        <v>7245.1329999999998</v>
      </c>
      <c r="G14" s="126"/>
      <c r="H14" s="125">
        <f>'додаток 2'!J26</f>
        <v>7839.3590000000004</v>
      </c>
      <c r="I14" s="219"/>
      <c r="J14" s="220"/>
      <c r="K14" s="84"/>
    </row>
    <row r="15" spans="1:11" ht="26.25" hidden="1" customHeight="1" thickBot="1" x14ac:dyDescent="0.3">
      <c r="A15" s="204"/>
      <c r="B15" s="206"/>
      <c r="C15" s="174"/>
      <c r="D15" s="174"/>
      <c r="E15" s="208"/>
      <c r="F15" s="25"/>
      <c r="G15" s="209"/>
      <c r="H15" s="210"/>
      <c r="I15" s="221"/>
      <c r="J15" s="222"/>
      <c r="K15" s="81"/>
    </row>
    <row r="16" spans="1:11" ht="15.75" thickBot="1" x14ac:dyDescent="0.3">
      <c r="A16" s="23">
        <v>2</v>
      </c>
      <c r="B16" s="24" t="s">
        <v>56</v>
      </c>
      <c r="C16" s="65" t="s">
        <v>57</v>
      </c>
      <c r="D16" s="65" t="s">
        <v>58</v>
      </c>
      <c r="E16" s="92">
        <v>16.5</v>
      </c>
      <c r="F16" s="83">
        <v>16.5</v>
      </c>
      <c r="G16" s="127"/>
      <c r="H16" s="83">
        <v>16.5</v>
      </c>
      <c r="I16" s="223"/>
      <c r="J16" s="224"/>
      <c r="K16" s="84"/>
    </row>
    <row r="17" spans="1:11" ht="15.75" thickBot="1" x14ac:dyDescent="0.3">
      <c r="A17" s="23"/>
      <c r="B17" s="24" t="s">
        <v>85</v>
      </c>
      <c r="C17" s="93" t="s">
        <v>57</v>
      </c>
      <c r="D17" s="93" t="s">
        <v>58</v>
      </c>
      <c r="E17" s="93">
        <v>7</v>
      </c>
      <c r="F17" s="83">
        <v>7</v>
      </c>
      <c r="G17" s="96"/>
      <c r="H17" s="131">
        <v>7</v>
      </c>
      <c r="I17" s="94"/>
      <c r="J17" s="95"/>
      <c r="K17" s="84"/>
    </row>
    <row r="18" spans="1:11" ht="15.75" thickBot="1" x14ac:dyDescent="0.3">
      <c r="A18" s="23">
        <v>3</v>
      </c>
      <c r="B18" s="24" t="s">
        <v>118</v>
      </c>
      <c r="C18" s="93" t="s">
        <v>57</v>
      </c>
      <c r="D18" s="93" t="s">
        <v>58</v>
      </c>
      <c r="E18" s="93">
        <v>14</v>
      </c>
      <c r="F18" s="83">
        <v>14</v>
      </c>
      <c r="G18" s="96"/>
      <c r="H18" s="131">
        <v>14</v>
      </c>
      <c r="I18" s="94"/>
      <c r="J18" s="95"/>
      <c r="K18" s="84"/>
    </row>
    <row r="19" spans="1:11" ht="15.75" thickBot="1" x14ac:dyDescent="0.3">
      <c r="A19" s="23"/>
      <c r="B19" s="24" t="s">
        <v>85</v>
      </c>
      <c r="C19" s="93" t="s">
        <v>57</v>
      </c>
      <c r="D19" s="93" t="s">
        <v>58</v>
      </c>
      <c r="E19" s="93">
        <v>4</v>
      </c>
      <c r="F19" s="83">
        <v>4</v>
      </c>
      <c r="G19" s="96"/>
      <c r="H19" s="131">
        <v>4</v>
      </c>
      <c r="I19" s="94"/>
      <c r="J19" s="95"/>
      <c r="K19" s="84"/>
    </row>
    <row r="20" spans="1:11" ht="15.75" thickBot="1" x14ac:dyDescent="0.3">
      <c r="A20" s="22"/>
      <c r="B20" s="215" t="s">
        <v>65</v>
      </c>
      <c r="C20" s="216"/>
      <c r="D20" s="216"/>
      <c r="E20" s="216"/>
      <c r="F20" s="216"/>
      <c r="G20" s="216"/>
      <c r="H20" s="216"/>
      <c r="I20" s="216"/>
      <c r="J20" s="216"/>
      <c r="K20" s="218"/>
    </row>
    <row r="21" spans="1:11" ht="26.25" thickBot="1" x14ac:dyDescent="0.3">
      <c r="A21" s="23">
        <v>1</v>
      </c>
      <c r="B21" s="24" t="s">
        <v>59</v>
      </c>
      <c r="C21" s="22" t="s">
        <v>60</v>
      </c>
      <c r="D21" s="65" t="s">
        <v>119</v>
      </c>
      <c r="E21" s="22">
        <v>1</v>
      </c>
      <c r="F21" s="84">
        <v>1</v>
      </c>
      <c r="G21" s="128"/>
      <c r="H21" s="84">
        <v>1</v>
      </c>
      <c r="I21" s="223"/>
      <c r="J21" s="224"/>
      <c r="K21" s="84"/>
    </row>
    <row r="22" spans="1:11" ht="26.25" thickBot="1" x14ac:dyDescent="0.3">
      <c r="A22" s="23">
        <v>2</v>
      </c>
      <c r="B22" s="24" t="s">
        <v>109</v>
      </c>
      <c r="C22" s="93" t="s">
        <v>60</v>
      </c>
      <c r="D22" s="93" t="s">
        <v>120</v>
      </c>
      <c r="E22" s="130">
        <v>8</v>
      </c>
      <c r="F22" s="83">
        <v>8</v>
      </c>
      <c r="G22" s="127"/>
      <c r="H22" s="83">
        <v>8</v>
      </c>
      <c r="I22" s="223"/>
      <c r="J22" s="224"/>
      <c r="K22" s="84"/>
    </row>
    <row r="23" spans="1:11" ht="26.25" thickBot="1" x14ac:dyDescent="0.3">
      <c r="A23" s="23">
        <v>3</v>
      </c>
      <c r="B23" s="24" t="s">
        <v>110</v>
      </c>
      <c r="C23" s="93" t="s">
        <v>111</v>
      </c>
      <c r="D23" s="65" t="s">
        <v>121</v>
      </c>
      <c r="E23" s="52">
        <v>328</v>
      </c>
      <c r="F23" s="83">
        <v>328</v>
      </c>
      <c r="G23" s="61"/>
      <c r="H23" s="131">
        <v>328</v>
      </c>
      <c r="I23" s="50"/>
      <c r="J23" s="51"/>
      <c r="K23" s="84"/>
    </row>
    <row r="24" spans="1:11" ht="26.25" thickBot="1" x14ac:dyDescent="0.3">
      <c r="A24" s="23"/>
      <c r="B24" s="24" t="s">
        <v>116</v>
      </c>
      <c r="C24" s="93" t="s">
        <v>111</v>
      </c>
      <c r="D24" s="93" t="s">
        <v>120</v>
      </c>
      <c r="E24" s="46">
        <v>34</v>
      </c>
      <c r="F24" s="85">
        <v>34</v>
      </c>
      <c r="G24" s="129"/>
      <c r="H24" s="85">
        <v>34</v>
      </c>
      <c r="I24" s="223"/>
      <c r="J24" s="224"/>
      <c r="K24" s="84"/>
    </row>
    <row r="25" spans="1:11" ht="15.75" thickBot="1" x14ac:dyDescent="0.3">
      <c r="A25" s="22"/>
      <c r="B25" s="215" t="s">
        <v>61</v>
      </c>
      <c r="C25" s="216"/>
      <c r="D25" s="216"/>
      <c r="E25" s="216"/>
      <c r="F25" s="216"/>
      <c r="G25" s="216"/>
      <c r="H25" s="216"/>
      <c r="I25" s="216"/>
      <c r="J25" s="216"/>
      <c r="K25" s="218"/>
    </row>
    <row r="26" spans="1:11" ht="26.25" thickBot="1" x14ac:dyDescent="0.3">
      <c r="A26" s="23">
        <v>1</v>
      </c>
      <c r="B26" s="24" t="s">
        <v>112</v>
      </c>
      <c r="C26" s="93" t="s">
        <v>60</v>
      </c>
      <c r="D26" s="93" t="s">
        <v>113</v>
      </c>
      <c r="E26" s="46">
        <v>50</v>
      </c>
      <c r="F26" s="85">
        <v>50</v>
      </c>
      <c r="G26" s="129"/>
      <c r="H26" s="85">
        <v>50</v>
      </c>
      <c r="I26" s="94"/>
      <c r="J26" s="95"/>
      <c r="K26" s="84"/>
    </row>
    <row r="27" spans="1:11" ht="15.75" thickBot="1" x14ac:dyDescent="0.3">
      <c r="A27" s="23">
        <v>2</v>
      </c>
      <c r="B27" s="24" t="s">
        <v>115</v>
      </c>
      <c r="C27" s="93" t="s">
        <v>114</v>
      </c>
      <c r="D27" s="93" t="s">
        <v>122</v>
      </c>
      <c r="E27" s="46">
        <v>15</v>
      </c>
      <c r="F27" s="85">
        <v>15</v>
      </c>
      <c r="G27" s="129"/>
      <c r="H27" s="85">
        <v>15</v>
      </c>
      <c r="I27" s="223"/>
      <c r="J27" s="224"/>
      <c r="K27" s="84"/>
    </row>
    <row r="28" spans="1:11" ht="15.75" thickBot="1" x14ac:dyDescent="0.3">
      <c r="A28" s="22"/>
      <c r="B28" s="215" t="s">
        <v>62</v>
      </c>
      <c r="C28" s="216"/>
      <c r="D28" s="216"/>
      <c r="E28" s="216"/>
      <c r="F28" s="216"/>
      <c r="G28" s="216"/>
      <c r="H28" s="216"/>
      <c r="I28" s="216"/>
      <c r="J28" s="216"/>
      <c r="K28" s="218"/>
    </row>
    <row r="29" spans="1:11" ht="15.75" thickBot="1" x14ac:dyDescent="0.3">
      <c r="A29" s="26">
        <v>1</v>
      </c>
      <c r="B29" s="26" t="s">
        <v>117</v>
      </c>
      <c r="C29" s="27" t="s">
        <v>63</v>
      </c>
      <c r="D29" s="66" t="s">
        <v>123</v>
      </c>
      <c r="E29" s="27">
        <v>100</v>
      </c>
      <c r="F29" s="223">
        <v>100</v>
      </c>
      <c r="G29" s="224"/>
      <c r="H29" s="84">
        <v>100</v>
      </c>
      <c r="I29" s="75"/>
      <c r="J29" s="82"/>
      <c r="K29" s="82"/>
    </row>
    <row r="30" spans="1:1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ht="15.75" x14ac:dyDescent="0.25">
      <c r="B31" s="240" t="s">
        <v>138</v>
      </c>
      <c r="C31" s="240" t="s">
        <v>139</v>
      </c>
    </row>
  </sheetData>
  <mergeCells count="27">
    <mergeCell ref="F11:G11"/>
    <mergeCell ref="F12:G12"/>
    <mergeCell ref="B13:K13"/>
    <mergeCell ref="I14:J15"/>
    <mergeCell ref="F29:G29"/>
    <mergeCell ref="I22:J22"/>
    <mergeCell ref="I21:J21"/>
    <mergeCell ref="B20:K20"/>
    <mergeCell ref="B25:K25"/>
    <mergeCell ref="B28:K28"/>
    <mergeCell ref="I16:J16"/>
    <mergeCell ref="D14:D15"/>
    <mergeCell ref="I24:J24"/>
    <mergeCell ref="I27:J27"/>
    <mergeCell ref="A14:A15"/>
    <mergeCell ref="B14:B15"/>
    <mergeCell ref="C14:C15"/>
    <mergeCell ref="E14:E15"/>
    <mergeCell ref="G15:H15"/>
    <mergeCell ref="E8:H10"/>
    <mergeCell ref="J8:J10"/>
    <mergeCell ref="K8:K10"/>
    <mergeCell ref="A1:K1"/>
    <mergeCell ref="A2:K2"/>
    <mergeCell ref="A3:K3"/>
    <mergeCell ref="A4:K4"/>
    <mergeCell ref="A6:K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1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view="pageBreakPreview" zoomScaleNormal="100" zoomScaleSheetLayoutView="100" workbookViewId="0">
      <selection activeCell="D17" sqref="D17:D18"/>
    </sheetView>
  </sheetViews>
  <sheetFormatPr defaultRowHeight="15" x14ac:dyDescent="0.25"/>
  <cols>
    <col min="1" max="1" width="37.7109375" customWidth="1"/>
    <col min="2" max="2" width="18.42578125" customWidth="1"/>
    <col min="3" max="3" width="15.28515625" customWidth="1"/>
    <col min="4" max="4" width="18.28515625" customWidth="1"/>
    <col min="5" max="6" width="15.28515625" customWidth="1"/>
    <col min="7" max="7" width="18.85546875" customWidth="1"/>
  </cols>
  <sheetData>
    <row r="1" spans="1:8" x14ac:dyDescent="0.25">
      <c r="A1" s="11"/>
    </row>
    <row r="2" spans="1:8" x14ac:dyDescent="0.25">
      <c r="A2" s="155" t="s">
        <v>80</v>
      </c>
      <c r="B2" s="155"/>
      <c r="C2" s="155"/>
      <c r="D2" s="155"/>
      <c r="E2" s="155"/>
      <c r="F2" s="155"/>
      <c r="G2" s="155"/>
    </row>
    <row r="3" spans="1:8" x14ac:dyDescent="0.25">
      <c r="A3" s="155" t="s">
        <v>24</v>
      </c>
      <c r="B3" s="155"/>
      <c r="C3" s="155"/>
      <c r="D3" s="155"/>
      <c r="E3" s="155"/>
      <c r="F3" s="155"/>
      <c r="G3" s="155"/>
    </row>
    <row r="4" spans="1:8" x14ac:dyDescent="0.25">
      <c r="A4" s="156" t="s">
        <v>129</v>
      </c>
      <c r="B4" s="156"/>
      <c r="C4" s="156"/>
      <c r="D4" s="156"/>
      <c r="E4" s="156"/>
      <c r="F4" s="156"/>
      <c r="G4" s="156"/>
    </row>
    <row r="5" spans="1:8" x14ac:dyDescent="0.25">
      <c r="A5" s="156" t="s">
        <v>142</v>
      </c>
      <c r="B5" s="156"/>
      <c r="C5" s="156"/>
      <c r="D5" s="156"/>
      <c r="E5" s="156"/>
      <c r="F5" s="156"/>
      <c r="G5" s="156"/>
    </row>
    <row r="6" spans="1:8" ht="20.25" x14ac:dyDescent="0.25">
      <c r="A6" s="225" t="s">
        <v>66</v>
      </c>
      <c r="B6" s="225"/>
      <c r="C6" s="225"/>
      <c r="D6" s="225"/>
      <c r="E6" s="225"/>
      <c r="F6" s="225"/>
      <c r="G6" s="225"/>
    </row>
    <row r="7" spans="1:8" ht="19.5" thickBot="1" x14ac:dyDescent="0.3">
      <c r="A7" s="44"/>
      <c r="B7" s="44"/>
      <c r="C7" s="44"/>
      <c r="D7" s="44"/>
      <c r="E7" s="44"/>
      <c r="F7" s="44"/>
      <c r="G7" s="45" t="s">
        <v>54</v>
      </c>
    </row>
    <row r="8" spans="1:8" ht="23.25" customHeight="1" x14ac:dyDescent="0.25">
      <c r="A8" s="34" t="s">
        <v>67</v>
      </c>
      <c r="B8" s="232" t="s">
        <v>71</v>
      </c>
      <c r="C8" s="233"/>
      <c r="D8" s="233"/>
      <c r="E8" s="233"/>
      <c r="F8" s="234"/>
      <c r="G8" s="36" t="s">
        <v>38</v>
      </c>
      <c r="H8" s="226"/>
    </row>
    <row r="9" spans="1:8" ht="12.75" customHeight="1" thickBot="1" x14ac:dyDescent="0.3">
      <c r="A9" s="35" t="s">
        <v>68</v>
      </c>
      <c r="B9" s="235"/>
      <c r="C9" s="236"/>
      <c r="D9" s="236"/>
      <c r="E9" s="236"/>
      <c r="F9" s="237"/>
      <c r="G9" s="37" t="s">
        <v>72</v>
      </c>
      <c r="H9" s="226"/>
    </row>
    <row r="10" spans="1:8" ht="24" customHeight="1" thickBot="1" x14ac:dyDescent="0.3">
      <c r="A10" s="35" t="s">
        <v>69</v>
      </c>
      <c r="B10" s="238" t="s">
        <v>74</v>
      </c>
      <c r="C10" s="239"/>
      <c r="D10" s="239"/>
      <c r="E10" s="71" t="s">
        <v>96</v>
      </c>
      <c r="F10" s="71" t="s">
        <v>97</v>
      </c>
      <c r="G10" s="37" t="s">
        <v>32</v>
      </c>
      <c r="H10" s="10"/>
    </row>
    <row r="11" spans="1:8" ht="27.75" customHeight="1" x14ac:dyDescent="0.25">
      <c r="A11" s="35" t="s">
        <v>70</v>
      </c>
      <c r="B11" s="181" t="s">
        <v>87</v>
      </c>
      <c r="C11" s="181" t="s">
        <v>88</v>
      </c>
      <c r="D11" s="181" t="s">
        <v>89</v>
      </c>
      <c r="E11" s="181" t="s">
        <v>94</v>
      </c>
      <c r="F11" s="181" t="s">
        <v>95</v>
      </c>
      <c r="G11" s="37" t="s">
        <v>73</v>
      </c>
      <c r="H11" s="226"/>
    </row>
    <row r="12" spans="1:8" ht="15.75" customHeight="1" thickBot="1" x14ac:dyDescent="0.3">
      <c r="A12" s="18"/>
      <c r="B12" s="182"/>
      <c r="C12" s="182"/>
      <c r="D12" s="182"/>
      <c r="E12" s="182"/>
      <c r="F12" s="182"/>
      <c r="G12" s="1"/>
      <c r="H12" s="226"/>
    </row>
    <row r="13" spans="1:8" ht="16.5" thickBot="1" x14ac:dyDescent="0.3">
      <c r="A13" s="34">
        <v>1</v>
      </c>
      <c r="B13" s="34">
        <v>3</v>
      </c>
      <c r="C13" s="97">
        <v>4</v>
      </c>
      <c r="D13" s="97">
        <v>2</v>
      </c>
      <c r="E13" s="72"/>
      <c r="F13" s="67">
        <v>4</v>
      </c>
      <c r="G13" s="38">
        <v>7</v>
      </c>
      <c r="H13" s="10"/>
    </row>
    <row r="14" spans="1:8" ht="26.25" customHeight="1" x14ac:dyDescent="0.25">
      <c r="A14" s="39" t="s">
        <v>75</v>
      </c>
      <c r="B14" s="228">
        <f>'додаток 2'!H26</f>
        <v>9444.1749999999993</v>
      </c>
      <c r="C14" s="228">
        <f>'додаток 2'!I26</f>
        <v>7245.1329999999998</v>
      </c>
      <c r="D14" s="228">
        <f>'додаток 2'!J26</f>
        <v>7839.3590000000004</v>
      </c>
      <c r="E14" s="230">
        <v>0</v>
      </c>
      <c r="F14" s="230">
        <v>0</v>
      </c>
      <c r="G14" s="227">
        <f>+B14+F14+C14+D14</f>
        <v>24528.666999999998</v>
      </c>
      <c r="H14" s="226"/>
    </row>
    <row r="15" spans="1:8" ht="17.25" customHeight="1" thickBot="1" x14ac:dyDescent="0.3">
      <c r="A15" s="40" t="s">
        <v>76</v>
      </c>
      <c r="B15" s="229"/>
      <c r="C15" s="229"/>
      <c r="D15" s="229"/>
      <c r="E15" s="231"/>
      <c r="F15" s="174"/>
      <c r="G15" s="208"/>
      <c r="H15" s="226"/>
    </row>
    <row r="16" spans="1:8" ht="16.5" thickBot="1" x14ac:dyDescent="0.3">
      <c r="A16" s="39" t="s">
        <v>77</v>
      </c>
      <c r="B16" s="123"/>
      <c r="C16" s="123"/>
      <c r="D16" s="123"/>
      <c r="E16" s="21"/>
      <c r="F16" s="21"/>
      <c r="G16" s="124"/>
      <c r="H16" s="10"/>
    </row>
    <row r="17" spans="1:8" ht="15.75" x14ac:dyDescent="0.25">
      <c r="A17" s="39"/>
      <c r="B17" s="228">
        <f t="shared" ref="B17:G17" si="0">B14</f>
        <v>9444.1749999999993</v>
      </c>
      <c r="C17" s="228">
        <f t="shared" ref="C17:D17" si="1">C14</f>
        <v>7245.1329999999998</v>
      </c>
      <c r="D17" s="228">
        <f t="shared" si="1"/>
        <v>7839.3590000000004</v>
      </c>
      <c r="E17" s="230">
        <v>0</v>
      </c>
      <c r="F17" s="230">
        <f t="shared" si="0"/>
        <v>0</v>
      </c>
      <c r="G17" s="227">
        <f t="shared" si="0"/>
        <v>24528.666999999998</v>
      </c>
      <c r="H17" s="226"/>
    </row>
    <row r="18" spans="1:8" ht="19.5" customHeight="1" thickBot="1" x14ac:dyDescent="0.3">
      <c r="A18" s="40" t="s">
        <v>78</v>
      </c>
      <c r="B18" s="229"/>
      <c r="C18" s="229"/>
      <c r="D18" s="229"/>
      <c r="E18" s="231"/>
      <c r="F18" s="174"/>
      <c r="G18" s="208"/>
      <c r="H18" s="226"/>
    </row>
    <row r="19" spans="1:8" ht="27" customHeight="1" thickBot="1" x14ac:dyDescent="0.3">
      <c r="A19" s="41" t="s">
        <v>79</v>
      </c>
      <c r="B19" s="42"/>
      <c r="C19" s="42"/>
      <c r="D19" s="42"/>
      <c r="E19" s="42"/>
      <c r="F19" s="42"/>
      <c r="G19" s="43"/>
      <c r="H19" s="10"/>
    </row>
    <row r="20" spans="1:8" ht="18.75" x14ac:dyDescent="0.25">
      <c r="A20" s="15"/>
    </row>
    <row r="21" spans="1:8" ht="15.75" x14ac:dyDescent="0.25">
      <c r="A21" s="240" t="s">
        <v>138</v>
      </c>
      <c r="B21" s="240"/>
      <c r="D21" s="240" t="s">
        <v>139</v>
      </c>
    </row>
  </sheetData>
  <mergeCells count="28">
    <mergeCell ref="H8:H9"/>
    <mergeCell ref="B11:B12"/>
    <mergeCell ref="H11:H12"/>
    <mergeCell ref="F11:F12"/>
    <mergeCell ref="B8:F9"/>
    <mergeCell ref="B10:D10"/>
    <mergeCell ref="E11:E12"/>
    <mergeCell ref="C11:C12"/>
    <mergeCell ref="D11:D12"/>
    <mergeCell ref="H17:H18"/>
    <mergeCell ref="G17:G18"/>
    <mergeCell ref="B14:B15"/>
    <mergeCell ref="H14:H15"/>
    <mergeCell ref="G14:G15"/>
    <mergeCell ref="B17:B18"/>
    <mergeCell ref="E14:E15"/>
    <mergeCell ref="F14:F15"/>
    <mergeCell ref="E17:E18"/>
    <mergeCell ref="F17:F18"/>
    <mergeCell ref="C14:C15"/>
    <mergeCell ref="D14:D15"/>
    <mergeCell ref="C17:C18"/>
    <mergeCell ref="D17:D18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scale="75" orientation="landscape" r:id="rId1"/>
  <colBreaks count="2" manualBreakCount="2">
    <brk id="7" max="1048575" man="1"/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додаток 1</vt:lpstr>
      <vt:lpstr>додаток 2</vt:lpstr>
      <vt:lpstr>Додаток 3</vt:lpstr>
      <vt:lpstr>Додаток 4</vt:lpstr>
      <vt:lpstr>'додаток 1'!Область_друку</vt:lpstr>
      <vt:lpstr>'додаток 2'!Область_друку</vt:lpstr>
      <vt:lpstr>'Додаток 3'!Область_друку</vt:lpstr>
      <vt:lpstr>'Додаток 4'!Область_друку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2026-03-03T07:34:58Z</dcterms:modified>
</cp:coreProperties>
</file>