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3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1'!$A$1:$E$37</definedName>
    <definedName name="_xlnm.Print_Area" localSheetId="1">'додаток 2'!$A$1:$L$63</definedName>
    <definedName name="_xlnm.Print_Area" localSheetId="2">'Додаток 3'!$A$1:$O$39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2" l="1"/>
  <c r="D27" i="1" l="1"/>
  <c r="G15" i="4"/>
  <c r="K52" i="2" l="1"/>
  <c r="K48" i="2"/>
  <c r="K10" i="2"/>
  <c r="J10" i="2"/>
  <c r="J52" i="2" l="1"/>
  <c r="C18" i="4" l="1"/>
  <c r="B18" i="4"/>
  <c r="G18" i="4"/>
  <c r="D15" i="4"/>
  <c r="D18" i="4" s="1"/>
  <c r="H14" i="3"/>
</calcChain>
</file>

<file path=xl/sharedStrings.xml><?xml version="1.0" encoding="utf-8"?>
<sst xmlns="http://schemas.openxmlformats.org/spreadsheetml/2006/main" count="227" uniqueCount="189">
  <si>
    <t>ПРОГРАМА</t>
  </si>
  <si>
    <t>Фінансової підтримки комунального підприємства</t>
  </si>
  <si>
    <t>«Муніципальна варта» Фонтанської сільської ради на 2023-2025 рік</t>
  </si>
  <si>
    <t>1. Паспорт Програми</t>
  </si>
  <si>
    <t>1.</t>
  </si>
  <si>
    <t>Назва Програми</t>
  </si>
  <si>
    <t>Програма фінансової підтримки комунального підприємства «Муніципальна варта» Фонтанської сільської ради на 2023-2025 рік</t>
  </si>
  <si>
    <t>2.</t>
  </si>
  <si>
    <t>Ініціатор розроблення Програми</t>
  </si>
  <si>
    <t>Фонтанська сільська рада Одеського району Одеської області</t>
  </si>
  <si>
    <t>3.</t>
  </si>
  <si>
    <t>Дата, номер і назва розпорядчого документа про розроблення Програми</t>
  </si>
  <si>
    <t>Протокольне доручення сільського голови від 18.11.2022 року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</si>
  <si>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</si>
  <si>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</si>
  <si>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</si>
  <si>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</si>
  <si>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</si>
  <si>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</si>
  <si>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 xml:space="preserve">Фонтанська сільська рада Одеського району Одеської області                                           </t>
  </si>
  <si>
    <t>7.</t>
  </si>
  <si>
    <t>Співвиконавці Програми</t>
  </si>
  <si>
    <t>8.</t>
  </si>
  <si>
    <t>Термін реалізації Програми</t>
  </si>
  <si>
    <t>2023-2025 рік</t>
  </si>
  <si>
    <t>9.</t>
  </si>
  <si>
    <t>Мета Програми</t>
  </si>
  <si>
    <t>Забезпечення  прав членів територіальної громади в сфері благоустрою, формування у мешканців громади активної громадської позиції щодо збереження довкілля, об’єктів та елементів благоустрою, забезпечення чіткого виконання суб’єктами господарювання та громадянами обов’язків в сфері благоустрою</t>
  </si>
  <si>
    <t>10.</t>
  </si>
  <si>
    <t>Загальний обсяг фінансових ресурсів, необхідних для</t>
  </si>
  <si>
    <t>11.</t>
  </si>
  <si>
    <t>Очікувані результати виконання</t>
  </si>
  <si>
    <t>Реалізація Програми дозволить зміцнити публічну безпеку і порядок в Фонтанській сільській територіальній громаді,  підвищити ефективність роботи по профілактиці та попередженню правопорушень в сфері адміністративних правопорушень,  благоустрою, забезпечення чистоти, порядку утримання і прибирання вуличних, дворових територій, парків, скверів та додержання тиші в громадських місцях сільської  ради, забезпечення виконання законодавства в сфері екологічної безпеки, боротьба зі стихійної торгівлею.</t>
  </si>
  <si>
    <t>12.</t>
  </si>
  <si>
    <t>Ключові показники ефективності</t>
  </si>
  <si>
    <t>Забезпечення виконання рішень сільської ради, виконавчого комітету з питань, що стосуються громадського порядку та безпеки життєдіяльності громадян, дотримання правил з питань благоустрою, торгівлі, екології, підтримання в належному санітарному стані території громади, паркування автотранспорту, участь в забезпеченні громадського порядку під час проведення масових акцій, охорона майна, що перебуває у комунальній власності, запобігання та припинення адміністративних правопорушень.</t>
  </si>
  <si>
    <t xml:space="preserve">Додаток № 1 </t>
  </si>
  <si>
    <t>до рішення сесії Фонтанської сільської ради</t>
  </si>
  <si>
    <t xml:space="preserve">до Програми у редакції рішення </t>
  </si>
  <si>
    <t xml:space="preserve">сесії Фонтанської сільської ради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</si>
  <si>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</si>
  <si>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</si>
  <si>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</si>
  <si>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</si>
  <si>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</si>
  <si>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</si>
  <si>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</si>
  <si>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</si>
  <si>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</si>
  <si>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</si>
  <si>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</si>
  <si>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Обсяги фінансування по роках, тис. грн..</t>
  </si>
  <si>
    <t>Очікуваний</t>
  </si>
  <si>
    <t>результат</t>
  </si>
  <si>
    <t>2023 рік</t>
  </si>
  <si>
    <t>2024рік</t>
  </si>
  <si>
    <t>2025 рік</t>
  </si>
  <si>
    <t>Всього</t>
  </si>
  <si>
    <t>Мешканці громади, (жінки/чоловіки різних груп)</t>
  </si>
  <si>
    <t xml:space="preserve">Жінки – 11 600 </t>
  </si>
  <si>
    <t>Чоловіки – 8 613</t>
  </si>
  <si>
    <t>Діти до 15 років - 4034</t>
  </si>
  <si>
    <t>2023-2025    роки</t>
  </si>
  <si>
    <t>Фонтанська сільська рада Одеського району Одеської області,                                            КП «Муніципальна варта» Фонтанської сільської ради</t>
  </si>
  <si>
    <t>місцевий (сільський) бюджет</t>
  </si>
  <si>
    <t>9 283 654</t>
  </si>
  <si>
    <t xml:space="preserve"> 10 122 854</t>
  </si>
  <si>
    <t xml:space="preserve">1.2.1 -2023 р. </t>
  </si>
  <si>
    <t xml:space="preserve">Придбання форменого одягу – 707 600 грн. </t>
  </si>
  <si>
    <t>ноутбуки – 36 000 грн.</t>
  </si>
  <si>
    <t>принтер – 13 700 грн.</t>
  </si>
  <si>
    <t>придбання моноблоку-30 000грн.</t>
  </si>
  <si>
    <t>придбання інвентарного кондиціонера з установкою-30 000грн.</t>
  </si>
  <si>
    <t>мобільні телефони (з шт)- 19 965 грн.</t>
  </si>
  <si>
    <t>канцтовари- 32 381 грн.</t>
  </si>
  <si>
    <t>оплату мобільного зв’язку -3 600грн.</t>
  </si>
  <si>
    <t>послуги постановки авто на облік – 8 200 грн.</t>
  </si>
  <si>
    <t xml:space="preserve">адміністративні збори за проведеної реєстрації юридичних осіб-1 900 грн. </t>
  </si>
  <si>
    <t>обов’язкове державне пенсійне страхування при першій реєстрації легкових автомобілів -47 485 грн.,</t>
  </si>
  <si>
    <t>річна страхова службового авто-56 000 грн.,</t>
  </si>
  <si>
    <t>придбання дизельного палива та бензину для службових поїздок-134 200 грн.,</t>
  </si>
  <si>
    <t>придбання меблів-90 870 грн.,</t>
  </si>
  <si>
    <t>придбання автомобіля (1 шт)–1 139 650 грн.,</t>
  </si>
  <si>
    <t>електронні ключі – 3 831 грн.</t>
  </si>
  <si>
    <t>послуги проведення торгів – 12 000грн.</t>
  </si>
  <si>
    <t>Працівники установи</t>
  </si>
  <si>
    <t xml:space="preserve"> 2 367 382</t>
  </si>
  <si>
    <t xml:space="preserve"> 1.2.2.-2024 р.</t>
  </si>
  <si>
    <t>Нагрудні боди камери RECODA M505 з GPS. Wi-Fi, Bluetooth, 64 Гб; формений одяг та взуття ; електрообладнання , будівельні матеріали; аптечка, канцтовари, стільці .</t>
  </si>
  <si>
    <t>КП «Муніципальна варта»</t>
  </si>
  <si>
    <t>всього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</si>
  <si>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</si>
  <si>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</si>
  <si>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</si>
  <si>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</si>
  <si>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</si>
  <si>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</si>
  <si>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</si>
  <si>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</si>
  <si>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</si>
  <si>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</si>
  <si>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</si>
  <si>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II етап</t>
  </si>
  <si>
    <t>(20_-20_</t>
  </si>
  <si>
    <t>роки)</t>
  </si>
  <si>
    <t>III етап</t>
  </si>
  <si>
    <t>2023   рік</t>
  </si>
  <si>
    <t>2024    рік</t>
  </si>
  <si>
    <t>2025    рік</t>
  </si>
  <si>
    <t>І. Показники затрат</t>
  </si>
  <si>
    <t>Обсяг видатків на фінансову підтримку КП «Муніципальна варта»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</si>
  <si>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</si>
  <si>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</si>
  <si>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</si>
  <si>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</si>
  <si>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</si>
  <si>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</si>
  <si>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</si>
  <si>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 xml:space="preserve"> Фактично зайняті всього</t>
  </si>
  <si>
    <t>фіз. осіб</t>
  </si>
  <si>
    <t>У т ч. жінки</t>
  </si>
  <si>
    <t>Вартість створених, придбаний ОЗ</t>
  </si>
  <si>
    <t>Кількість складених протоколів, приписів у т.ч.</t>
  </si>
  <si>
    <t>од</t>
  </si>
  <si>
    <t>Кількість проведених рейдів</t>
  </si>
  <si>
    <t>III. Показники ефективності</t>
  </si>
  <si>
    <t>Кількість виконаних доручено, листів, заяв</t>
  </si>
  <si>
    <t>Середні витрати на утримання 1 шт. од.</t>
  </si>
  <si>
    <t>грн</t>
  </si>
  <si>
    <t>IV Показники якості</t>
  </si>
  <si>
    <t>Якість впровадження програми</t>
  </si>
  <si>
    <t>%</t>
  </si>
  <si>
    <t>Відсоток виконання заяв, листів, скарг</t>
  </si>
  <si>
    <t>Відсоток прийняття наказів у порівнянні з аналогічним періодом минулого року</t>
  </si>
  <si>
    <r>
      <t xml:space="preserve">1.2.2.1- придбання предметів, матеріалів та обладнання </t>
    </r>
    <r>
      <rPr>
        <b/>
        <sz val="11"/>
        <color theme="1"/>
        <rFont val="Times New Roman"/>
        <family val="1"/>
        <charset val="204"/>
      </rPr>
      <t>842 994</t>
    </r>
    <r>
      <rPr>
        <sz val="11"/>
        <color theme="1"/>
        <rFont val="Times New Roman"/>
        <family val="1"/>
        <charset val="204"/>
      </rPr>
      <t xml:space="preserve"> грн. у  т. ч. дизельне паливо, бензин;</t>
    </r>
  </si>
  <si>
    <r>
      <t>1.2.2.2- придбання предметів, матеріалів та обладнання-</t>
    </r>
    <r>
      <rPr>
        <b/>
        <sz val="11"/>
        <color theme="1"/>
        <rFont val="Times New Roman"/>
        <family val="1"/>
        <charset val="204"/>
      </rPr>
      <t>224 250</t>
    </r>
    <r>
      <rPr>
        <sz val="11"/>
        <color theme="1"/>
        <rFont val="Times New Roman"/>
        <family val="1"/>
        <charset val="204"/>
      </rPr>
      <t xml:space="preserve"> грн у т.ч. спец.снарядення ( рукавички, захисни окуліри, пожежни чоботи, копмлекти робочої одежі)- 133 000 грн., медицина ( аптечки з тактичної медицини та рюкзак, турнікети, пластикова ноша, м’які ноші, респіратори)- 32 400 грн., інструменти( турбіни на акумул.,ломи та багори,сокири,штик-лопати,підбірні лопати, кліщі д/різання металу, бензоріз)-58 850грн.</t>
    </r>
  </si>
  <si>
    <t>місцевий             (сільський) бюджет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</si>
  <si>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</si>
  <si>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</si>
  <si>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</si>
  <si>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</si>
  <si>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</si>
  <si>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</si>
  <si>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</si>
  <si>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</si>
  <si>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</si>
  <si>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</si>
  <si>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</si>
  <si>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II</t>
  </si>
  <si>
    <t>III</t>
  </si>
  <si>
    <t>2024 рік</t>
  </si>
  <si>
    <t>20-  20</t>
  </si>
  <si>
    <t>роки</t>
  </si>
  <si>
    <t>20 - 20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</si>
  <si>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</si>
  <si>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</si>
  <si>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</si>
  <si>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</si>
  <si>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</si>
  <si>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</si>
  <si>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r>
      <rPr>
        <b/>
        <sz val="12"/>
        <color theme="1"/>
        <rFont val="Times New Roman"/>
        <family val="1"/>
        <charset val="204"/>
      </rPr>
      <t>1.3.2023</t>
    </r>
    <r>
      <rPr>
        <sz val="12"/>
        <color theme="1"/>
        <rFont val="Times New Roman"/>
        <family val="1"/>
        <charset val="204"/>
      </rPr>
      <t xml:space="preserve">  Розробка проекту землеустрою   </t>
    </r>
    <r>
      <rPr>
        <b/>
        <sz val="12"/>
        <color theme="1"/>
        <rFont val="Times New Roman"/>
        <family val="1"/>
        <charset val="204"/>
      </rPr>
      <t>1.3.2024</t>
    </r>
    <r>
      <rPr>
        <sz val="12"/>
        <color theme="1"/>
        <rFont val="Times New Roman"/>
        <family val="1"/>
        <charset val="204"/>
      </rPr>
      <t xml:space="preserve">  Розробка проекту землеустрою</t>
    </r>
  </si>
  <si>
    <t xml:space="preserve"> 11 711 036</t>
  </si>
  <si>
    <r>
      <t xml:space="preserve">1.2.2.4 – придбання обладнання і предметів довгострокового користування (принтер) - </t>
    </r>
    <r>
      <rPr>
        <b/>
        <sz val="11"/>
        <color theme="1"/>
        <rFont val="Times New Roman"/>
        <family val="1"/>
        <charset val="204"/>
      </rPr>
      <t>30 000 грн</t>
    </r>
    <r>
      <rPr>
        <sz val="11"/>
        <color theme="1"/>
        <rFont val="Times New Roman"/>
        <family val="1"/>
        <charset val="204"/>
      </rPr>
      <t xml:space="preserve">.                                                                                          1.2.2.5. видатки на відрядження - </t>
    </r>
    <r>
      <rPr>
        <b/>
        <sz val="11"/>
        <color theme="1"/>
        <rFont val="Times New Roman"/>
        <family val="1"/>
        <charset val="204"/>
      </rPr>
      <t xml:space="preserve">25 000 грн.                                                                            </t>
    </r>
    <r>
      <rPr>
        <sz val="11"/>
        <color theme="1"/>
        <rFont val="Times New Roman"/>
        <family val="1"/>
        <charset val="204"/>
      </rPr>
      <t>1.2.2.6.-придбання бронежилетів та касок/шоломів-</t>
    </r>
    <r>
      <rPr>
        <b/>
        <sz val="11"/>
        <color theme="1"/>
        <rFont val="Times New Roman"/>
        <family val="1"/>
        <charset val="204"/>
      </rPr>
      <t xml:space="preserve"> 200 000 </t>
    </r>
    <r>
      <rPr>
        <sz val="11"/>
        <color theme="1"/>
        <rFont val="Times New Roman"/>
        <family val="1"/>
        <charset val="204"/>
      </rPr>
      <t xml:space="preserve">грн.                               1.2.2.7.- оплата послуг ( крім комунальних) (ліцензія на провадження охоронної діяльності на території Фонтанської сільської ради)- </t>
    </r>
    <r>
      <rPr>
        <b/>
        <sz val="11"/>
        <color theme="1"/>
        <rFont val="Times New Roman"/>
        <family val="1"/>
        <charset val="204"/>
      </rPr>
      <t>20 000</t>
    </r>
    <r>
      <rPr>
        <sz val="11"/>
        <color theme="1"/>
        <rFont val="Times New Roman"/>
        <family val="1"/>
        <charset val="204"/>
      </rPr>
      <t xml:space="preserve"> грн.                               1.2.2.8.- придбання предметів, матеріалів та обладнання (формовий одяг (штани,поло,ремінь,бейсболка- 16 шт)-                   </t>
    </r>
    <r>
      <rPr>
        <b/>
        <sz val="11"/>
        <color theme="1"/>
        <rFont val="Times New Roman"/>
        <family val="1"/>
        <charset val="204"/>
      </rPr>
      <t>80 000</t>
    </r>
    <r>
      <rPr>
        <sz val="11"/>
        <color theme="1"/>
        <rFont val="Times New Roman"/>
        <family val="1"/>
        <charset val="204"/>
      </rPr>
      <t xml:space="preserve"> грн.</t>
    </r>
  </si>
  <si>
    <t>11  718 248</t>
  </si>
  <si>
    <t>КП"Муніципальна варта" Фонтанської сільської ради</t>
  </si>
  <si>
    <t>8.1.</t>
  </si>
  <si>
    <t>Етапи виконання програми ( для довгострокових програм)</t>
  </si>
  <si>
    <t>реалізації Програми, всього, тис.грн. у тому числі:</t>
  </si>
  <si>
    <t>10.1.</t>
  </si>
  <si>
    <t xml:space="preserve">кошти місцевого бюджету </t>
  </si>
  <si>
    <t>10.2.</t>
  </si>
  <si>
    <t>коштів інших джерел</t>
  </si>
  <si>
    <t>-</t>
  </si>
  <si>
    <t>I етап-2023р.                                                                                          II етап- 2024р.                                                                                          III етап - 2025р.</t>
  </si>
  <si>
    <t>Покращення місевого середовища, збереження об'єктів та елементів благоустрою, запобігання правопорушень,допомога органам МВС.</t>
  </si>
  <si>
    <r>
      <t>1.1  З</t>
    </r>
    <r>
      <rPr>
        <b/>
        <i/>
        <sz val="12"/>
        <color theme="1"/>
        <rFont val="Times New Roman"/>
        <family val="1"/>
        <charset val="204"/>
      </rPr>
      <t xml:space="preserve">аробітна плата з нарахуванням </t>
    </r>
  </si>
  <si>
    <t xml:space="preserve"> 1.2.3.-2025 р.  </t>
  </si>
  <si>
    <t>2023-2025 роки</t>
  </si>
  <si>
    <t>договора</t>
  </si>
  <si>
    <r>
      <t xml:space="preserve">                                                                                               1.2.2.3- оплата послуг( крім комунальних)-    </t>
    </r>
    <r>
      <rPr>
        <b/>
        <sz val="11"/>
        <color theme="1"/>
        <rFont val="Times New Roman"/>
        <family val="1"/>
        <charset val="204"/>
      </rPr>
      <t>123 150</t>
    </r>
    <r>
      <rPr>
        <sz val="11"/>
        <color theme="1"/>
        <rFont val="Times New Roman"/>
        <family val="1"/>
        <charset val="204"/>
      </rPr>
      <t xml:space="preserve"> грн. у т.ч  техогляд службового авто;  послуги з установки генератора; послуги зв’язку; заправка картриджів ; страхування службового авто; продовження дії ліцензії програмного обезпечення</t>
    </r>
  </si>
  <si>
    <t>36 094 913 грн.</t>
  </si>
  <si>
    <r>
      <rPr>
        <sz val="11"/>
        <color theme="1"/>
        <rFont val="Times New Roman"/>
        <family val="1"/>
        <charset val="204"/>
      </rPr>
      <t>1.2.3.1- Придбання предметів, матеріалів та обладнання ( канцтоварів , запчастин та матеріалів для ремонту службового автомобільного транспорту, нафта і дистиляти) -</t>
    </r>
    <r>
      <rPr>
        <b/>
        <sz val="11"/>
        <color theme="1"/>
        <rFont val="Times New Roman"/>
        <family val="1"/>
        <charset val="204"/>
      </rPr>
      <t>677 500</t>
    </r>
    <r>
      <rPr>
        <sz val="11"/>
        <color theme="1"/>
        <rFont val="Times New Roman"/>
        <family val="1"/>
        <charset val="204"/>
      </rPr>
      <t xml:space="preserve"> грн.</t>
    </r>
  </si>
  <si>
    <r>
      <t xml:space="preserve">1.2.3.2- Оплата послуг (крім комунальних) -( послуги пов'язані з програмним забезпеченням ("М.E.Doc", ІПК "Місцевий бюджет"), послуги з ремонту і технічного обслуговування мототранспортних засобів, страхові послуги, технічне обслуговування і ремонт офісної техніки, медичний огляд інспекторів)- </t>
    </r>
    <r>
      <rPr>
        <b/>
        <sz val="11"/>
        <color theme="1"/>
        <rFont val="Times New Roman"/>
        <family val="1"/>
        <charset val="204"/>
      </rPr>
      <t xml:space="preserve">117 336 </t>
    </r>
    <r>
      <rPr>
        <sz val="11"/>
        <color theme="1"/>
        <rFont val="Times New Roman"/>
        <family val="1"/>
        <charset val="204"/>
      </rPr>
      <t xml:space="preserve">грн.                            1.2.3.3  -Придбання предметів, матеріалів та обладнання ( Мобільний телефон, боді-камера, відеореєстратор, дубинка, газовий балончик, спецодяг, тощо) - </t>
    </r>
    <r>
      <rPr>
        <b/>
        <sz val="11"/>
        <color theme="1"/>
        <rFont val="Times New Roman"/>
        <family val="1"/>
        <charset val="204"/>
      </rPr>
      <t xml:space="preserve">204 239 </t>
    </r>
    <r>
      <rPr>
        <sz val="11"/>
        <color theme="1"/>
        <rFont val="Times New Roman"/>
        <family val="1"/>
        <charset val="204"/>
      </rPr>
      <t xml:space="preserve">грн.      1.2.3.4 - Придбання оргтехніки ( принтер, ноутбук, моноблок) - </t>
    </r>
    <r>
      <rPr>
        <b/>
        <sz val="11"/>
        <color theme="1"/>
        <rFont val="Times New Roman"/>
        <family val="1"/>
        <charset val="204"/>
      </rPr>
      <t>59 000</t>
    </r>
    <r>
      <rPr>
        <sz val="11"/>
        <color theme="1"/>
        <rFont val="Times New Roman"/>
        <family val="1"/>
        <charset val="204"/>
      </rPr>
      <t xml:space="preserve"> грн                               1.2.3.5- Видатки на відрядження-</t>
    </r>
    <r>
      <rPr>
        <b/>
        <sz val="11"/>
        <color theme="1"/>
        <rFont val="Times New Roman"/>
        <family val="1"/>
        <charset val="204"/>
      </rPr>
      <t>31000</t>
    </r>
    <r>
      <rPr>
        <sz val="11"/>
        <color theme="1"/>
        <rFont val="Times New Roman"/>
        <family val="1"/>
        <charset val="204"/>
      </rPr>
      <t xml:space="preserve"> грн.                         </t>
    </r>
    <r>
      <rPr>
        <b/>
        <sz val="11"/>
        <color theme="1"/>
        <rFont val="Times New Roman"/>
        <family val="1"/>
        <charset val="204"/>
      </rPr>
      <t>1.2.3.6 - Придбання предметів, матеріалів та обладнання (закупівля обладнання для пульта (моніторинг) охорони- 367 800 грн.                      1.2.3.7 -Придбання предметів, матеріалів та обладнання ( придбання спецодягу та палива на робочий автомобіль ( ПАЛИВО)- 50 000 грн.</t>
    </r>
  </si>
  <si>
    <t xml:space="preserve">                                                                                        від 24.12.2025 року № 3641 - VIII</t>
  </si>
  <si>
    <t xml:space="preserve">В.о.сільського голови </t>
  </si>
  <si>
    <t>Андрій СЕРЕБРІЙ</t>
  </si>
  <si>
    <t xml:space="preserve">                                                                                                  від  24.12.2025 року № 3641- VIII</t>
  </si>
  <si>
    <t xml:space="preserve">                                                                                                 від   24.12.2025р  №3641- VIII</t>
  </si>
  <si>
    <t xml:space="preserve">                                                                                                  від  24.12.2025р. № 3641-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</si>
</sst>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2" borderId="7" xfId="0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justify" vertical="center" wrapText="1"/>
    </xf>
    <xf numFmtId="0" fontId="1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19" fillId="0" borderId="0" xfId="0" applyFont="1"/>
    <xf numFmtId="0" fontId="2" fillId="0" borderId="0" xfId="0" applyFont="1" applyAlignment="1">
      <alignment horizontal="justify" vertical="center"/>
    </xf>
    <xf numFmtId="0" fontId="12" fillId="0" borderId="0" xfId="0" applyFont="1"/>
    <xf numFmtId="0" fontId="2" fillId="0" borderId="0" xfId="0" applyFont="1" applyAlignment="1">
      <alignment vertical="center"/>
    </xf>
    <xf numFmtId="0" fontId="21" fillId="2" borderId="1" xfId="0" applyFont="1" applyFill="1" applyBorder="1" applyAlignment="1">
      <alignment horizontal="right" vertical="center" wrapText="1"/>
    </xf>
    <xf numFmtId="0" fontId="21" fillId="2" borderId="8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8" fillId="2" borderId="26" xfId="0" applyFont="1" applyFill="1" applyBorder="1" applyAlignment="1">
      <alignment vertical="center" wrapText="1"/>
    </xf>
    <xf numFmtId="0" fontId="17" fillId="2" borderId="26" xfId="0" applyFont="1" applyFill="1" applyBorder="1" applyAlignment="1">
      <alignment vertical="center" wrapText="1"/>
    </xf>
    <xf numFmtId="0" fontId="19" fillId="2" borderId="26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1" fillId="2" borderId="2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 indent="2"/>
    </xf>
    <xf numFmtId="0" fontId="4" fillId="2" borderId="7" xfId="0" applyFont="1" applyFill="1" applyBorder="1" applyAlignment="1">
      <alignment horizontal="left" vertical="center" wrapText="1" indent="2"/>
    </xf>
    <xf numFmtId="0" fontId="4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19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16" fillId="2" borderId="3" xfId="0" applyNumberFormat="1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vertical="center" wrapText="1"/>
    </xf>
    <xf numFmtId="3" fontId="6" fillId="0" borderId="24" xfId="0" applyNumberFormat="1" applyFont="1" applyBorder="1" applyAlignment="1">
      <alignment vertical="center" wrapText="1"/>
    </xf>
    <xf numFmtId="3" fontId="6" fillId="2" borderId="24" xfId="0" applyNumberFormat="1" applyFont="1" applyFill="1" applyBorder="1" applyAlignment="1">
      <alignment vertical="center" wrapText="1"/>
    </xf>
    <xf numFmtId="16" fontId="21" fillId="2" borderId="1" xfId="0" applyNumberFormat="1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16" fontId="21" fillId="2" borderId="8" xfId="0" applyNumberFormat="1" applyFont="1" applyFill="1" applyBorder="1" applyAlignment="1">
      <alignment horizontal="right" vertical="center" wrapText="1"/>
    </xf>
    <xf numFmtId="0" fontId="3" fillId="2" borderId="34" xfId="0" applyFont="1" applyFill="1" applyBorder="1" applyAlignment="1">
      <alignment vertical="center" wrapText="1"/>
    </xf>
    <xf numFmtId="0" fontId="27" fillId="2" borderId="35" xfId="0" applyFont="1" applyFill="1" applyBorder="1" applyAlignment="1">
      <alignment horizontal="center" vertical="center" wrapText="1"/>
    </xf>
    <xf numFmtId="3" fontId="11" fillId="3" borderId="11" xfId="0" applyNumberFormat="1" applyFont="1" applyFill="1" applyBorder="1" applyAlignment="1">
      <alignment horizontal="justify" vertical="center" wrapText="1"/>
    </xf>
    <xf numFmtId="0" fontId="18" fillId="2" borderId="26" xfId="0" applyFont="1" applyFill="1" applyBorder="1" applyAlignment="1">
      <alignment vertical="top" wrapText="1"/>
    </xf>
    <xf numFmtId="0" fontId="1" fillId="2" borderId="31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left" vertical="center" wrapText="1" indent="1"/>
    </xf>
    <xf numFmtId="0" fontId="1" fillId="2" borderId="31" xfId="0" applyFont="1" applyFill="1" applyBorder="1" applyAlignment="1">
      <alignment horizontal="center" wrapText="1"/>
    </xf>
    <xf numFmtId="0" fontId="17" fillId="2" borderId="31" xfId="0" applyFont="1" applyFill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vertical="top" wrapText="1"/>
    </xf>
    <xf numFmtId="0" fontId="6" fillId="2" borderId="26" xfId="0" applyFont="1" applyFill="1" applyBorder="1" applyAlignment="1">
      <alignment vertical="top" wrapText="1"/>
    </xf>
    <xf numFmtId="0" fontId="17" fillId="2" borderId="26" xfId="0" applyFont="1" applyFill="1" applyBorder="1" applyAlignment="1">
      <alignment vertical="top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27" fillId="2" borderId="3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9" fillId="0" borderId="0" xfId="0" applyFont="1"/>
    <xf numFmtId="0" fontId="13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2" borderId="13" xfId="0" applyFont="1" applyFill="1" applyBorder="1" applyAlignment="1">
      <alignment horizontal="right" vertical="center" wrapText="1"/>
    </xf>
    <xf numFmtId="0" fontId="21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1" fillId="2" borderId="17" xfId="0" applyFont="1" applyFill="1" applyBorder="1" applyAlignment="1">
      <alignment horizontal="right" vertical="center" wrapText="1"/>
    </xf>
    <xf numFmtId="0" fontId="21" fillId="2" borderId="18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5" fillId="0" borderId="27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left" vertical="center" wrapText="1" indent="1"/>
    </xf>
    <xf numFmtId="0" fontId="1" fillId="2" borderId="17" xfId="0" applyFont="1" applyFill="1" applyBorder="1" applyAlignment="1">
      <alignment horizontal="left" vertical="center" wrapText="1" indent="1"/>
    </xf>
    <xf numFmtId="0" fontId="1" fillId="2" borderId="18" xfId="0" applyFont="1" applyFill="1" applyBorder="1" applyAlignment="1">
      <alignment horizontal="left" vertical="center" wrapText="1" indent="1"/>
    </xf>
    <xf numFmtId="0" fontId="1" fillId="2" borderId="20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left" vertical="center" wrapText="1" indent="1"/>
    </xf>
    <xf numFmtId="0" fontId="1" fillId="2" borderId="36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0" borderId="36" xfId="0" applyNumberFormat="1" applyFont="1" applyBorder="1" applyAlignment="1">
      <alignment horizontal="center"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3" fontId="1" fillId="2" borderId="2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left" vertical="center" wrapText="1" indent="58"/>
    </xf>
    <xf numFmtId="0" fontId="22" fillId="2" borderId="25" xfId="0" applyFont="1" applyFill="1" applyBorder="1" applyAlignment="1">
      <alignment horizontal="left" vertical="center" wrapText="1" indent="55"/>
    </xf>
    <xf numFmtId="3" fontId="7" fillId="2" borderId="9" xfId="0" applyNumberFormat="1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21" xfId="0" applyFont="1" applyFill="1" applyBorder="1" applyAlignment="1">
      <alignment horizontal="justify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3" fontId="16" fillId="2" borderId="10" xfId="0" applyNumberFormat="1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3" fontId="16" fillId="2" borderId="20" xfId="0" applyNumberFormat="1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3" fontId="7" fillId="2" borderId="20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justify" vertical="center" wrapText="1"/>
    </xf>
    <xf numFmtId="0" fontId="1" fillId="2" borderId="2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view="pageBreakPreview" topLeftCell="A29" zoomScaleNormal="100" zoomScaleSheetLayoutView="100" workbookViewId="0">
      <selection activeCell="C32" sqref="C32:D32"/>
    </sheetView>
  </sheetViews>
  <sheetFormatPr defaultRowHeight="15.75" x14ac:dyDescent="0.25"/>
  <cols>
    <col min="1" max="1" width="5.140625" customWidth="1"/>
    <col min="2" max="2" width="6.42578125" style="13" customWidth="1"/>
    <col min="3" max="3" width="54" style="13" customWidth="1"/>
    <col min="4" max="4" width="63.28515625" style="13" customWidth="1"/>
    <col min="5" max="5" width="4.140625" customWidth="1"/>
  </cols>
  <sheetData>
    <row r="1" spans="1:4" ht="18.75" x14ac:dyDescent="0.3">
      <c r="A1" s="15"/>
      <c r="B1" s="16"/>
      <c r="C1" s="15"/>
      <c r="D1" s="15"/>
    </row>
    <row r="2" spans="1:4" ht="18.75" x14ac:dyDescent="0.3">
      <c r="A2" s="15"/>
      <c r="B2" s="107" t="s">
        <v>36</v>
      </c>
      <c r="C2" s="107"/>
      <c r="D2" s="107"/>
    </row>
    <row r="3" spans="1:4" ht="18.75" x14ac:dyDescent="0.3">
      <c r="A3" s="15"/>
      <c r="B3" s="108" t="s">
        <v>37</v>
      </c>
      <c r="C3" s="108"/>
      <c r="D3" s="108"/>
    </row>
    <row r="4" spans="1:4" ht="18.75" x14ac:dyDescent="0.3">
      <c r="A4" s="15"/>
      <c r="B4" s="108" t="s">
        <v>183</v>
      </c>
      <c r="C4" s="108"/>
      <c r="D4" s="108"/>
    </row>
    <row r="5" spans="1:4" ht="18.75" x14ac:dyDescent="0.3">
      <c r="A5" s="15"/>
      <c r="B5" s="14"/>
      <c r="C5" s="15"/>
      <c r="D5" s="15"/>
    </row>
    <row r="6" spans="1:4" ht="18.75" x14ac:dyDescent="0.3">
      <c r="A6" s="15"/>
      <c r="B6" s="106" t="s">
        <v>0</v>
      </c>
      <c r="C6" s="106"/>
      <c r="D6" s="106"/>
    </row>
    <row r="7" spans="1:4" ht="18.75" x14ac:dyDescent="0.3">
      <c r="A7" s="15"/>
      <c r="B7" s="106" t="s">
        <v>1</v>
      </c>
      <c r="C7" s="106"/>
      <c r="D7" s="106"/>
    </row>
    <row r="8" spans="1:4" ht="18.75" x14ac:dyDescent="0.3">
      <c r="A8" s="15"/>
      <c r="B8" s="106" t="s">
        <v>2</v>
      </c>
      <c r="C8" s="106"/>
      <c r="D8" s="106"/>
    </row>
    <row r="9" spans="1:4" ht="19.5" thickBot="1" x14ac:dyDescent="0.35">
      <c r="A9" s="15"/>
      <c r="B9" s="97" t="s">
        <v>3</v>
      </c>
      <c r="C9" s="97"/>
      <c r="D9" s="97"/>
    </row>
    <row r="10" spans="1:4" ht="71.25" customHeight="1" x14ac:dyDescent="0.3">
      <c r="A10" s="15"/>
      <c r="B10" s="98" t="s">
        <v>4</v>
      </c>
      <c r="C10" s="100" t="s">
        <v>5</v>
      </c>
      <c r="D10" s="102" t="s">
        <v>6</v>
      </c>
    </row>
    <row r="11" spans="1:4" ht="0.75" customHeight="1" thickBot="1" x14ac:dyDescent="0.35">
      <c r="A11" s="15"/>
      <c r="B11" s="99"/>
      <c r="C11" s="101"/>
      <c r="D11" s="103"/>
    </row>
    <row r="12" spans="1:4" ht="35.25" customHeight="1" thickBot="1" x14ac:dyDescent="0.35">
      <c r="A12" s="15"/>
      <c r="B12" s="17" t="s">
        <v>7</v>
      </c>
      <c r="C12" s="9" t="s">
        <v>8</v>
      </c>
      <c r="D12" s="2" t="s">
        <v>9</v>
      </c>
    </row>
    <row r="13" spans="1:4" ht="56.25" customHeight="1" thickBot="1" x14ac:dyDescent="0.35">
      <c r="A13" s="15"/>
      <c r="B13" s="17" t="s">
        <v>10</v>
      </c>
      <c r="C13" s="9" t="s">
        <v>11</v>
      </c>
      <c r="D13" s="3" t="s">
        <v>12</v>
      </c>
    </row>
    <row r="14" spans="1:4" ht="42.75" customHeight="1" thickBot="1" x14ac:dyDescent="0.35">
      <c r="A14" s="15"/>
      <c r="B14" s="17" t="s">
        <v>13</v>
      </c>
      <c r="C14" s="9" t="s">
        <v>14</v>
      </c>
      <c r="D14" s="4" t="s">
        <v>9</v>
      </c>
    </row>
    <row r="15" spans="1:4" ht="35.25" customHeight="1" thickBot="1" x14ac:dyDescent="0.35">
      <c r="A15" s="15"/>
      <c r="B15" s="17" t="s">
        <v>15</v>
      </c>
      <c r="C15" s="9" t="s">
        <v>16</v>
      </c>
      <c r="D15" s="2" t="s">
        <v>164</v>
      </c>
    </row>
    <row r="16" spans="1:4" ht="43.5" customHeight="1" thickBot="1" x14ac:dyDescent="0.35">
      <c r="A16" s="15"/>
      <c r="B16" s="17" t="s">
        <v>17</v>
      </c>
      <c r="C16" s="9" t="s">
        <v>18</v>
      </c>
      <c r="D16" s="2" t="s">
        <v>19</v>
      </c>
    </row>
    <row r="17" spans="1:4" ht="28.5" customHeight="1" thickBot="1" x14ac:dyDescent="0.35">
      <c r="A17" s="15"/>
      <c r="B17" s="17" t="s">
        <v>20</v>
      </c>
      <c r="C17" s="9" t="s">
        <v>21</v>
      </c>
      <c r="D17" s="2" t="s">
        <v>164</v>
      </c>
    </row>
    <row r="18" spans="1:4" ht="26.25" customHeight="1" thickBot="1" x14ac:dyDescent="0.35">
      <c r="A18" s="15"/>
      <c r="B18" s="17" t="s">
        <v>22</v>
      </c>
      <c r="C18" s="9" t="s">
        <v>23</v>
      </c>
      <c r="D18" s="2" t="s">
        <v>24</v>
      </c>
    </row>
    <row r="19" spans="1:4" ht="60.75" customHeight="1" thickBot="1" x14ac:dyDescent="0.35">
      <c r="A19" s="15"/>
      <c r="B19" s="74" t="s">
        <v>165</v>
      </c>
      <c r="C19" s="9" t="s">
        <v>166</v>
      </c>
      <c r="D19" s="2" t="s">
        <v>173</v>
      </c>
    </row>
    <row r="20" spans="1:4" ht="153.75" customHeight="1" thickBot="1" x14ac:dyDescent="0.35">
      <c r="A20" s="15"/>
      <c r="B20" s="17" t="s">
        <v>25</v>
      </c>
      <c r="C20" s="9" t="s">
        <v>26</v>
      </c>
      <c r="D20" s="2" t="s">
        <v>27</v>
      </c>
    </row>
    <row r="21" spans="1:4" ht="37.5" x14ac:dyDescent="0.3">
      <c r="A21" s="15"/>
      <c r="B21" s="98" t="s">
        <v>28</v>
      </c>
      <c r="C21" s="9" t="s">
        <v>29</v>
      </c>
      <c r="D21" s="80" t="s">
        <v>180</v>
      </c>
    </row>
    <row r="22" spans="1:4" ht="32.25" customHeight="1" x14ac:dyDescent="0.3">
      <c r="A22" s="15"/>
      <c r="B22" s="104"/>
      <c r="C22" s="10" t="s">
        <v>167</v>
      </c>
      <c r="D22" s="75"/>
    </row>
    <row r="23" spans="1:4" ht="18.75" x14ac:dyDescent="0.3">
      <c r="A23" s="15"/>
      <c r="B23" s="104"/>
      <c r="C23" s="10"/>
      <c r="D23" s="5"/>
    </row>
    <row r="24" spans="1:4" ht="18.75" x14ac:dyDescent="0.3">
      <c r="A24" s="15"/>
      <c r="B24" s="104"/>
      <c r="C24" s="11"/>
      <c r="D24" s="75"/>
    </row>
    <row r="25" spans="1:4" ht="22.5" customHeight="1" x14ac:dyDescent="0.3">
      <c r="A25" s="15"/>
      <c r="B25" s="104"/>
      <c r="C25" s="11"/>
      <c r="D25" s="6"/>
    </row>
    <row r="26" spans="1:4" ht="21" customHeight="1" thickBot="1" x14ac:dyDescent="0.35">
      <c r="A26" s="15"/>
      <c r="B26" s="105"/>
      <c r="C26" s="10"/>
      <c r="D26" s="76"/>
    </row>
    <row r="27" spans="1:4" ht="21" customHeight="1" thickBot="1" x14ac:dyDescent="0.35">
      <c r="A27" s="15"/>
      <c r="B27" s="77" t="s">
        <v>168</v>
      </c>
      <c r="C27" s="9" t="s">
        <v>169</v>
      </c>
      <c r="D27" s="93" t="str">
        <f>D21</f>
        <v>36 094 913 грн.</v>
      </c>
    </row>
    <row r="28" spans="1:4" ht="21" customHeight="1" thickBot="1" x14ac:dyDescent="0.35">
      <c r="A28" s="15"/>
      <c r="B28" s="77" t="s">
        <v>170</v>
      </c>
      <c r="C28" s="78" t="s">
        <v>171</v>
      </c>
      <c r="D28" s="79" t="s">
        <v>172</v>
      </c>
    </row>
    <row r="29" spans="1:4" ht="243.75" customHeight="1" thickBot="1" x14ac:dyDescent="0.35">
      <c r="A29" s="15"/>
      <c r="B29" s="18" t="s">
        <v>30</v>
      </c>
      <c r="C29" s="12" t="s">
        <v>31</v>
      </c>
      <c r="D29" s="7" t="s">
        <v>32</v>
      </c>
    </row>
    <row r="30" spans="1:4" ht="246.75" customHeight="1" thickBot="1" x14ac:dyDescent="0.35">
      <c r="A30" s="15"/>
      <c r="B30" s="17" t="s">
        <v>33</v>
      </c>
      <c r="C30" s="12" t="s">
        <v>34</v>
      </c>
      <c r="D30" s="8" t="s">
        <v>35</v>
      </c>
    </row>
    <row r="31" spans="1:4" ht="18.75" x14ac:dyDescent="0.3">
      <c r="A31" s="15"/>
    </row>
    <row r="32" spans="1:4" ht="18.75" x14ac:dyDescent="0.3">
      <c r="C32" s="94" t="s">
        <v>184</v>
      </c>
      <c r="D32" s="96" t="s">
        <v>185</v>
      </c>
    </row>
  </sheetData>
  <mergeCells count="11">
    <mergeCell ref="B8:D8"/>
    <mergeCell ref="B2:D2"/>
    <mergeCell ref="B3:D3"/>
    <mergeCell ref="B4:D4"/>
    <mergeCell ref="B6:D6"/>
    <mergeCell ref="B7:D7"/>
    <mergeCell ref="B9:D9"/>
    <mergeCell ref="B10:B11"/>
    <mergeCell ref="C10:C11"/>
    <mergeCell ref="D10:D11"/>
    <mergeCell ref="B21:B2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view="pageBreakPreview" topLeftCell="A50" zoomScaleNormal="100" zoomScaleSheetLayoutView="100" workbookViewId="0">
      <selection activeCell="C56" sqref="C56:H56"/>
    </sheetView>
  </sheetViews>
  <sheetFormatPr defaultRowHeight="15.75" x14ac:dyDescent="0.25"/>
  <cols>
    <col min="1" max="1" width="9.140625" style="13"/>
    <col min="2" max="2" width="18.5703125" style="13" customWidth="1"/>
    <col min="3" max="3" width="40.140625" style="13" customWidth="1"/>
    <col min="4" max="4" width="18.5703125" style="13" customWidth="1"/>
    <col min="5" max="5" width="12.140625" style="13" customWidth="1"/>
    <col min="6" max="6" width="18.42578125" style="13" customWidth="1"/>
    <col min="7" max="7" width="13.28515625" style="13" customWidth="1"/>
    <col min="8" max="8" width="12.5703125" style="13" customWidth="1"/>
    <col min="9" max="9" width="13.28515625" style="13" customWidth="1"/>
    <col min="10" max="10" width="12.7109375" style="13" customWidth="1"/>
    <col min="11" max="11" width="15.28515625" style="13" customWidth="1"/>
    <col min="12" max="12" width="21.140625" style="13" customWidth="1"/>
  </cols>
  <sheetData>
    <row r="1" spans="1:12" x14ac:dyDescent="0.25">
      <c r="A1" s="113" t="s">
        <v>91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x14ac:dyDescent="0.25">
      <c r="A2" s="113" t="s">
        <v>38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x14ac:dyDescent="0.25">
      <c r="A3" s="114" t="s">
        <v>39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x14ac:dyDescent="0.25">
      <c r="A4" s="114" t="s">
        <v>186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x14ac:dyDescent="0.25">
      <c r="A5" s="48"/>
    </row>
    <row r="6" spans="1:12" ht="21" thickBot="1" x14ac:dyDescent="0.3">
      <c r="A6" s="115" t="s">
        <v>40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27.75" customHeight="1" thickBot="1" x14ac:dyDescent="0.3">
      <c r="A7" s="49" t="s">
        <v>41</v>
      </c>
      <c r="B7" s="122" t="s">
        <v>43</v>
      </c>
      <c r="C7" s="122" t="s">
        <v>44</v>
      </c>
      <c r="D7" s="122" t="s">
        <v>45</v>
      </c>
      <c r="E7" s="50" t="s">
        <v>46</v>
      </c>
      <c r="F7" s="122" t="s">
        <v>48</v>
      </c>
      <c r="G7" s="50" t="s">
        <v>49</v>
      </c>
      <c r="H7" s="109" t="s">
        <v>51</v>
      </c>
      <c r="I7" s="110"/>
      <c r="J7" s="110"/>
      <c r="K7" s="124"/>
      <c r="L7" s="50" t="s">
        <v>52</v>
      </c>
    </row>
    <row r="8" spans="1:12" ht="32.25" thickBot="1" x14ac:dyDescent="0.3">
      <c r="A8" s="51" t="s">
        <v>42</v>
      </c>
      <c r="B8" s="123"/>
      <c r="C8" s="123"/>
      <c r="D8" s="123"/>
      <c r="E8" s="52" t="s">
        <v>47</v>
      </c>
      <c r="F8" s="123"/>
      <c r="G8" s="52" t="s">
        <v>50</v>
      </c>
      <c r="H8" s="52" t="s">
        <v>54</v>
      </c>
      <c r="I8" s="52" t="s">
        <v>55</v>
      </c>
      <c r="J8" s="52" t="s">
        <v>56</v>
      </c>
      <c r="K8" s="52" t="s">
        <v>57</v>
      </c>
      <c r="L8" s="52" t="s">
        <v>53</v>
      </c>
    </row>
    <row r="9" spans="1:12" ht="16.5" thickBot="1" x14ac:dyDescent="0.3">
      <c r="A9" s="19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20">
        <v>12</v>
      </c>
    </row>
    <row r="10" spans="1:12" ht="51" customHeight="1" x14ac:dyDescent="0.25">
      <c r="A10" s="116">
        <v>1</v>
      </c>
      <c r="B10" s="126" t="s">
        <v>27</v>
      </c>
      <c r="C10" s="129" t="s">
        <v>175</v>
      </c>
      <c r="D10" s="21" t="s">
        <v>58</v>
      </c>
      <c r="E10" s="116" t="s">
        <v>62</v>
      </c>
      <c r="F10" s="116" t="s">
        <v>63</v>
      </c>
      <c r="G10" s="116" t="s">
        <v>64</v>
      </c>
      <c r="H10" s="139" t="s">
        <v>65</v>
      </c>
      <c r="I10" s="120" t="s">
        <v>66</v>
      </c>
      <c r="J10" s="118">
        <f>10122854+603900+216000+216000</f>
        <v>11158754</v>
      </c>
      <c r="K10" s="146">
        <f>9283654+10122854+11158754</f>
        <v>30565262</v>
      </c>
      <c r="L10" s="135" t="s">
        <v>174</v>
      </c>
    </row>
    <row r="11" spans="1:12" ht="42" customHeight="1" x14ac:dyDescent="0.25">
      <c r="A11" s="117"/>
      <c r="B11" s="127"/>
      <c r="C11" s="130"/>
      <c r="D11" s="21" t="s">
        <v>59</v>
      </c>
      <c r="E11" s="117"/>
      <c r="F11" s="117"/>
      <c r="G11" s="117"/>
      <c r="H11" s="137"/>
      <c r="I11" s="121"/>
      <c r="J11" s="137"/>
      <c r="K11" s="117"/>
      <c r="L11" s="136"/>
    </row>
    <row r="12" spans="1:12" ht="26.25" customHeight="1" x14ac:dyDescent="0.25">
      <c r="A12" s="117"/>
      <c r="B12" s="127"/>
      <c r="C12" s="130"/>
      <c r="D12" s="21" t="s">
        <v>60</v>
      </c>
      <c r="E12" s="117"/>
      <c r="F12" s="117"/>
      <c r="G12" s="117"/>
      <c r="H12" s="137"/>
      <c r="I12" s="121"/>
      <c r="J12" s="137"/>
      <c r="K12" s="117"/>
      <c r="L12" s="136"/>
    </row>
    <row r="13" spans="1:12" ht="26.25" customHeight="1" thickBot="1" x14ac:dyDescent="0.3">
      <c r="A13" s="117"/>
      <c r="B13" s="127"/>
      <c r="C13" s="131"/>
      <c r="D13" s="22" t="s">
        <v>61</v>
      </c>
      <c r="E13" s="125"/>
      <c r="F13" s="125"/>
      <c r="G13" s="125"/>
      <c r="H13" s="144"/>
      <c r="I13" s="145"/>
      <c r="J13" s="144"/>
      <c r="K13" s="125"/>
      <c r="L13" s="136"/>
    </row>
    <row r="14" spans="1:12" ht="15.75" customHeight="1" x14ac:dyDescent="0.25">
      <c r="A14" s="117"/>
      <c r="B14" s="127"/>
      <c r="C14" s="27" t="s">
        <v>67</v>
      </c>
      <c r="D14" s="132" t="s">
        <v>85</v>
      </c>
      <c r="E14" s="116" t="s">
        <v>62</v>
      </c>
      <c r="F14" s="116" t="s">
        <v>63</v>
      </c>
      <c r="G14" s="116" t="s">
        <v>64</v>
      </c>
      <c r="H14" s="120" t="s">
        <v>86</v>
      </c>
      <c r="I14" s="120"/>
      <c r="J14" s="120"/>
      <c r="K14" s="142" t="s">
        <v>86</v>
      </c>
      <c r="L14" s="136"/>
    </row>
    <row r="15" spans="1:12" ht="18" customHeight="1" x14ac:dyDescent="0.25">
      <c r="A15" s="117"/>
      <c r="B15" s="127"/>
      <c r="C15" s="28" t="s">
        <v>68</v>
      </c>
      <c r="D15" s="133"/>
      <c r="E15" s="117"/>
      <c r="F15" s="117"/>
      <c r="G15" s="117"/>
      <c r="H15" s="121"/>
      <c r="I15" s="121"/>
      <c r="J15" s="121"/>
      <c r="K15" s="143"/>
      <c r="L15" s="136"/>
    </row>
    <row r="16" spans="1:12" ht="15" customHeight="1" x14ac:dyDescent="0.25">
      <c r="A16" s="117"/>
      <c r="B16" s="127"/>
      <c r="C16" s="28" t="s">
        <v>69</v>
      </c>
      <c r="D16" s="133"/>
      <c r="E16" s="117"/>
      <c r="F16" s="117"/>
      <c r="G16" s="117"/>
      <c r="H16" s="121"/>
      <c r="I16" s="121"/>
      <c r="J16" s="121"/>
      <c r="K16" s="143"/>
      <c r="L16" s="136"/>
    </row>
    <row r="17" spans="1:12" ht="15.75" customHeight="1" x14ac:dyDescent="0.25">
      <c r="A17" s="117"/>
      <c r="B17" s="127"/>
      <c r="C17" s="28" t="s">
        <v>70</v>
      </c>
      <c r="D17" s="133"/>
      <c r="E17" s="117"/>
      <c r="F17" s="117"/>
      <c r="G17" s="117"/>
      <c r="H17" s="121"/>
      <c r="I17" s="121"/>
      <c r="J17" s="121"/>
      <c r="K17" s="143"/>
      <c r="L17" s="136"/>
    </row>
    <row r="18" spans="1:12" x14ac:dyDescent="0.25">
      <c r="A18" s="117"/>
      <c r="B18" s="127"/>
      <c r="C18" s="28" t="s">
        <v>71</v>
      </c>
      <c r="D18" s="133"/>
      <c r="E18" s="117"/>
      <c r="F18" s="117"/>
      <c r="G18" s="117"/>
      <c r="H18" s="121"/>
      <c r="I18" s="121"/>
      <c r="J18" s="121"/>
      <c r="K18" s="143"/>
      <c r="L18" s="29"/>
    </row>
    <row r="19" spans="1:12" ht="31.5" customHeight="1" x14ac:dyDescent="0.25">
      <c r="A19" s="117"/>
      <c r="B19" s="127"/>
      <c r="C19" s="28" t="s">
        <v>72</v>
      </c>
      <c r="D19" s="133"/>
      <c r="E19" s="117"/>
      <c r="F19" s="117"/>
      <c r="G19" s="117"/>
      <c r="H19" s="121"/>
      <c r="I19" s="121"/>
      <c r="J19" s="121"/>
      <c r="K19" s="143"/>
      <c r="L19" s="29"/>
    </row>
    <row r="20" spans="1:12" x14ac:dyDescent="0.25">
      <c r="A20" s="117"/>
      <c r="B20" s="127"/>
      <c r="C20" s="28" t="s">
        <v>73</v>
      </c>
      <c r="D20" s="133"/>
      <c r="E20" s="117"/>
      <c r="F20" s="117"/>
      <c r="G20" s="117"/>
      <c r="H20" s="121"/>
      <c r="I20" s="121"/>
      <c r="J20" s="121"/>
      <c r="K20" s="143"/>
      <c r="L20" s="29"/>
    </row>
    <row r="21" spans="1:12" x14ac:dyDescent="0.25">
      <c r="A21" s="117"/>
      <c r="B21" s="127"/>
      <c r="C21" s="28" t="s">
        <v>74</v>
      </c>
      <c r="D21" s="133"/>
      <c r="E21" s="117"/>
      <c r="F21" s="117"/>
      <c r="G21" s="117"/>
      <c r="H21" s="121"/>
      <c r="I21" s="121"/>
      <c r="J21" s="121"/>
      <c r="K21" s="143"/>
      <c r="L21" s="29"/>
    </row>
    <row r="22" spans="1:12" x14ac:dyDescent="0.25">
      <c r="A22" s="117"/>
      <c r="B22" s="127"/>
      <c r="C22" s="28" t="s">
        <v>75</v>
      </c>
      <c r="D22" s="133"/>
      <c r="E22" s="117"/>
      <c r="F22" s="117"/>
      <c r="G22" s="117"/>
      <c r="H22" s="121"/>
      <c r="I22" s="121"/>
      <c r="J22" s="121"/>
      <c r="K22" s="143"/>
      <c r="L22" s="29"/>
    </row>
    <row r="23" spans="1:12" ht="31.5" customHeight="1" x14ac:dyDescent="0.25">
      <c r="A23" s="117"/>
      <c r="B23" s="127"/>
      <c r="C23" s="28" t="s">
        <v>76</v>
      </c>
      <c r="D23" s="133"/>
      <c r="E23" s="117"/>
      <c r="F23" s="117"/>
      <c r="G23" s="117"/>
      <c r="H23" s="121"/>
      <c r="I23" s="121"/>
      <c r="J23" s="121"/>
      <c r="K23" s="143"/>
      <c r="L23" s="29"/>
    </row>
    <row r="24" spans="1:12" ht="26.25" customHeight="1" x14ac:dyDescent="0.25">
      <c r="A24" s="117"/>
      <c r="B24" s="127"/>
      <c r="C24" s="28" t="s">
        <v>77</v>
      </c>
      <c r="D24" s="133"/>
      <c r="E24" s="117"/>
      <c r="F24" s="117"/>
      <c r="G24" s="117"/>
      <c r="H24" s="121"/>
      <c r="I24" s="121"/>
      <c r="J24" s="121"/>
      <c r="K24" s="143"/>
      <c r="L24" s="29"/>
    </row>
    <row r="25" spans="1:12" ht="47.25" customHeight="1" x14ac:dyDescent="0.25">
      <c r="A25" s="117"/>
      <c r="B25" s="127"/>
      <c r="C25" s="28" t="s">
        <v>78</v>
      </c>
      <c r="D25" s="133"/>
      <c r="E25" s="117"/>
      <c r="F25" s="117"/>
      <c r="G25" s="117"/>
      <c r="H25" s="121"/>
      <c r="I25" s="121"/>
      <c r="J25" s="121"/>
      <c r="K25" s="143"/>
      <c r="L25" s="29"/>
    </row>
    <row r="26" spans="1:12" ht="14.25" customHeight="1" x14ac:dyDescent="0.25">
      <c r="A26" s="117"/>
      <c r="B26" s="127"/>
      <c r="C26" s="28" t="s">
        <v>79</v>
      </c>
      <c r="D26" s="133"/>
      <c r="E26" s="117"/>
      <c r="F26" s="117"/>
      <c r="G26" s="117"/>
      <c r="H26" s="121"/>
      <c r="I26" s="121"/>
      <c r="J26" s="121"/>
      <c r="K26" s="143"/>
      <c r="L26" s="29"/>
    </row>
    <row r="27" spans="1:12" ht="30" customHeight="1" x14ac:dyDescent="0.25">
      <c r="A27" s="117"/>
      <c r="B27" s="127"/>
      <c r="C27" s="28" t="s">
        <v>80</v>
      </c>
      <c r="D27" s="133"/>
      <c r="E27" s="117"/>
      <c r="F27" s="117"/>
      <c r="G27" s="117"/>
      <c r="H27" s="121"/>
      <c r="I27" s="121"/>
      <c r="J27" s="121"/>
      <c r="K27" s="143"/>
      <c r="L27" s="29"/>
    </row>
    <row r="28" spans="1:12" x14ac:dyDescent="0.25">
      <c r="A28" s="117"/>
      <c r="B28" s="127"/>
      <c r="C28" s="28" t="s">
        <v>81</v>
      </c>
      <c r="D28" s="133"/>
      <c r="E28" s="117"/>
      <c r="F28" s="117"/>
      <c r="G28" s="117"/>
      <c r="H28" s="121"/>
      <c r="I28" s="121"/>
      <c r="J28" s="121"/>
      <c r="K28" s="143"/>
      <c r="L28" s="29"/>
    </row>
    <row r="29" spans="1:12" ht="25.5" customHeight="1" x14ac:dyDescent="0.25">
      <c r="A29" s="117"/>
      <c r="B29" s="127"/>
      <c r="C29" s="28" t="s">
        <v>82</v>
      </c>
      <c r="D29" s="133"/>
      <c r="E29" s="117"/>
      <c r="F29" s="117"/>
      <c r="G29" s="117"/>
      <c r="H29" s="121"/>
      <c r="I29" s="121"/>
      <c r="J29" s="121"/>
      <c r="K29" s="143"/>
      <c r="L29" s="29"/>
    </row>
    <row r="30" spans="1:12" x14ac:dyDescent="0.25">
      <c r="A30" s="117"/>
      <c r="B30" s="127"/>
      <c r="C30" s="28" t="s">
        <v>83</v>
      </c>
      <c r="D30" s="133"/>
      <c r="E30" s="117"/>
      <c r="F30" s="117"/>
      <c r="G30" s="117"/>
      <c r="H30" s="121"/>
      <c r="I30" s="121"/>
      <c r="J30" s="121"/>
      <c r="K30" s="143"/>
      <c r="L30" s="29"/>
    </row>
    <row r="31" spans="1:12" ht="14.25" customHeight="1" thickBot="1" x14ac:dyDescent="0.3">
      <c r="A31" s="117"/>
      <c r="B31" s="127"/>
      <c r="C31" s="28" t="s">
        <v>84</v>
      </c>
      <c r="D31" s="133"/>
      <c r="E31" s="117"/>
      <c r="F31" s="117"/>
      <c r="G31" s="117"/>
      <c r="H31" s="121"/>
      <c r="I31" s="121"/>
      <c r="J31" s="121"/>
      <c r="K31" s="143"/>
      <c r="L31" s="29"/>
    </row>
    <row r="32" spans="1:12" ht="15.75" customHeight="1" x14ac:dyDescent="0.25">
      <c r="A32" s="117"/>
      <c r="B32" s="127"/>
      <c r="C32" s="27" t="s">
        <v>87</v>
      </c>
      <c r="D32" s="116" t="s">
        <v>85</v>
      </c>
      <c r="E32" s="117"/>
      <c r="F32" s="116" t="s">
        <v>63</v>
      </c>
      <c r="G32" s="116" t="s">
        <v>64</v>
      </c>
      <c r="H32" s="139"/>
      <c r="I32" s="118">
        <v>1545394</v>
      </c>
      <c r="J32" s="139"/>
      <c r="K32" s="146">
        <v>1545394</v>
      </c>
      <c r="L32" s="29"/>
    </row>
    <row r="33" spans="1:12" ht="45" customHeight="1" x14ac:dyDescent="0.25">
      <c r="A33" s="117"/>
      <c r="B33" s="127"/>
      <c r="C33" s="28" t="s">
        <v>134</v>
      </c>
      <c r="D33" s="117"/>
      <c r="E33" s="117"/>
      <c r="F33" s="117"/>
      <c r="G33" s="117"/>
      <c r="H33" s="137"/>
      <c r="I33" s="119"/>
      <c r="J33" s="137"/>
      <c r="K33" s="117"/>
      <c r="L33" s="29"/>
    </row>
    <row r="34" spans="1:12" ht="57" customHeight="1" x14ac:dyDescent="0.25">
      <c r="A34" s="117"/>
      <c r="B34" s="127"/>
      <c r="C34" s="28" t="s">
        <v>88</v>
      </c>
      <c r="D34" s="117"/>
      <c r="E34" s="117"/>
      <c r="F34" s="117"/>
      <c r="G34" s="117"/>
      <c r="H34" s="137"/>
      <c r="I34" s="119"/>
      <c r="J34" s="137"/>
      <c r="K34" s="117"/>
      <c r="L34" s="29"/>
    </row>
    <row r="35" spans="1:12" ht="163.5" customHeight="1" x14ac:dyDescent="0.25">
      <c r="A35" s="117"/>
      <c r="B35" s="127"/>
      <c r="C35" s="28" t="s">
        <v>135</v>
      </c>
      <c r="D35" s="117"/>
      <c r="E35" s="117"/>
      <c r="F35" s="117"/>
      <c r="G35" s="117"/>
      <c r="H35" s="137"/>
      <c r="I35" s="119"/>
      <c r="J35" s="137"/>
      <c r="K35" s="117"/>
      <c r="L35" s="29"/>
    </row>
    <row r="36" spans="1:12" ht="2.25" hidden="1" customHeight="1" x14ac:dyDescent="0.25">
      <c r="A36" s="117"/>
      <c r="B36" s="127"/>
      <c r="C36" s="28"/>
      <c r="D36" s="117"/>
      <c r="E36" s="117"/>
      <c r="F36" s="117"/>
      <c r="G36" s="117"/>
      <c r="H36" s="137"/>
      <c r="I36" s="119"/>
      <c r="J36" s="137"/>
      <c r="K36" s="117"/>
      <c r="L36" s="29"/>
    </row>
    <row r="37" spans="1:12" ht="15.75" hidden="1" customHeight="1" thickBot="1" x14ac:dyDescent="0.3">
      <c r="A37" s="117"/>
      <c r="B37" s="127"/>
      <c r="C37" s="28"/>
      <c r="D37" s="117"/>
      <c r="E37" s="117"/>
      <c r="F37" s="117"/>
      <c r="G37" s="117"/>
      <c r="H37" s="137"/>
      <c r="I37" s="119"/>
      <c r="J37" s="137"/>
      <c r="K37" s="117"/>
      <c r="L37" s="29"/>
    </row>
    <row r="38" spans="1:12" ht="15.75" hidden="1" customHeight="1" thickBot="1" x14ac:dyDescent="0.3">
      <c r="A38" s="117"/>
      <c r="B38" s="127"/>
      <c r="C38" s="28"/>
      <c r="D38" s="117"/>
      <c r="E38" s="117"/>
      <c r="F38" s="117"/>
      <c r="G38" s="117"/>
      <c r="H38" s="137"/>
      <c r="I38" s="119"/>
      <c r="J38" s="137"/>
      <c r="K38" s="117"/>
      <c r="L38" s="29"/>
    </row>
    <row r="39" spans="1:12" ht="15.75" hidden="1" customHeight="1" thickBot="1" x14ac:dyDescent="0.3">
      <c r="A39" s="117"/>
      <c r="B39" s="127"/>
      <c r="C39" s="28"/>
      <c r="D39" s="117"/>
      <c r="E39" s="117"/>
      <c r="F39" s="117"/>
      <c r="G39" s="117"/>
      <c r="H39" s="137"/>
      <c r="I39" s="119"/>
      <c r="J39" s="137"/>
      <c r="K39" s="117"/>
      <c r="L39" s="29"/>
    </row>
    <row r="40" spans="1:12" ht="15.75" hidden="1" customHeight="1" thickBot="1" x14ac:dyDescent="0.3">
      <c r="A40" s="117"/>
      <c r="B40" s="127"/>
      <c r="C40" s="28"/>
      <c r="D40" s="117"/>
      <c r="E40" s="117"/>
      <c r="F40" s="117"/>
      <c r="G40" s="117"/>
      <c r="H40" s="137"/>
      <c r="I40" s="119"/>
      <c r="J40" s="137"/>
      <c r="K40" s="117"/>
      <c r="L40" s="29"/>
    </row>
    <row r="41" spans="1:12" ht="15.75" hidden="1" customHeight="1" thickBot="1" x14ac:dyDescent="0.3">
      <c r="A41" s="117"/>
      <c r="B41" s="127"/>
      <c r="C41" s="28"/>
      <c r="D41" s="117"/>
      <c r="E41" s="117"/>
      <c r="F41" s="117"/>
      <c r="G41" s="117"/>
      <c r="H41" s="137"/>
      <c r="I41" s="119"/>
      <c r="J41" s="137"/>
      <c r="K41" s="117"/>
      <c r="L41" s="29"/>
    </row>
    <row r="42" spans="1:12" ht="15.75" hidden="1" customHeight="1" thickBot="1" x14ac:dyDescent="0.3">
      <c r="A42" s="117"/>
      <c r="B42" s="127"/>
      <c r="C42" s="28"/>
      <c r="D42" s="117"/>
      <c r="E42" s="117"/>
      <c r="F42" s="117"/>
      <c r="G42" s="117"/>
      <c r="H42" s="137"/>
      <c r="I42" s="119"/>
      <c r="J42" s="137"/>
      <c r="K42" s="117"/>
      <c r="L42" s="29"/>
    </row>
    <row r="43" spans="1:12" ht="15.75" hidden="1" customHeight="1" thickBot="1" x14ac:dyDescent="0.3">
      <c r="A43" s="117"/>
      <c r="B43" s="127"/>
      <c r="C43" s="28"/>
      <c r="D43" s="117"/>
      <c r="E43" s="117"/>
      <c r="F43" s="117"/>
      <c r="G43" s="117"/>
      <c r="H43" s="137"/>
      <c r="I43" s="119"/>
      <c r="J43" s="137"/>
      <c r="K43" s="117"/>
      <c r="L43" s="29"/>
    </row>
    <row r="44" spans="1:12" ht="15.75" hidden="1" customHeight="1" thickBot="1" x14ac:dyDescent="0.3">
      <c r="A44" s="117"/>
      <c r="B44" s="127"/>
      <c r="C44" s="47"/>
      <c r="D44" s="117"/>
      <c r="E44" s="117"/>
      <c r="F44" s="117"/>
      <c r="G44" s="117"/>
      <c r="H44" s="137"/>
      <c r="I44" s="119"/>
      <c r="J44" s="137"/>
      <c r="K44" s="117"/>
      <c r="L44" s="29"/>
    </row>
    <row r="45" spans="1:12" ht="1.5" customHeight="1" x14ac:dyDescent="0.25">
      <c r="A45" s="117"/>
      <c r="B45" s="127"/>
      <c r="C45" s="28"/>
      <c r="D45" s="117"/>
      <c r="E45" s="117"/>
      <c r="F45" s="117"/>
      <c r="G45" s="117"/>
      <c r="H45" s="137"/>
      <c r="I45" s="119"/>
      <c r="J45" s="137"/>
      <c r="K45" s="117"/>
      <c r="L45" s="29"/>
    </row>
    <row r="46" spans="1:12" ht="104.25" customHeight="1" x14ac:dyDescent="0.25">
      <c r="A46" s="117"/>
      <c r="B46" s="127"/>
      <c r="C46" s="28" t="s">
        <v>179</v>
      </c>
      <c r="D46" s="117"/>
      <c r="E46" s="117"/>
      <c r="F46" s="117"/>
      <c r="G46" s="117"/>
      <c r="H46" s="137"/>
      <c r="I46" s="119"/>
      <c r="J46" s="137"/>
      <c r="K46" s="117"/>
      <c r="L46" s="29"/>
    </row>
    <row r="47" spans="1:12" ht="229.5" customHeight="1" x14ac:dyDescent="0.25">
      <c r="A47" s="117"/>
      <c r="B47" s="127"/>
      <c r="C47" s="71" t="s">
        <v>162</v>
      </c>
      <c r="D47" s="117"/>
      <c r="E47" s="117"/>
      <c r="F47" s="117"/>
      <c r="G47" s="117"/>
      <c r="H47" s="137"/>
      <c r="I47" s="119"/>
      <c r="J47" s="137"/>
      <c r="K47" s="117"/>
      <c r="L47" s="29"/>
    </row>
    <row r="48" spans="1:12" ht="23.25" customHeight="1" x14ac:dyDescent="0.25">
      <c r="A48" s="117"/>
      <c r="B48" s="127"/>
      <c r="C48" s="90" t="s">
        <v>176</v>
      </c>
      <c r="D48" s="117" t="s">
        <v>85</v>
      </c>
      <c r="E48" s="117" t="s">
        <v>177</v>
      </c>
      <c r="F48" s="117" t="s">
        <v>63</v>
      </c>
      <c r="G48" s="117" t="s">
        <v>64</v>
      </c>
      <c r="H48" s="137"/>
      <c r="I48" s="119"/>
      <c r="J48" s="119">
        <f>677500+117336+176340+86899+31000+367800+50000</f>
        <v>1506875</v>
      </c>
      <c r="K48" s="140">
        <f>1059075+30000+367800+50000</f>
        <v>1506875</v>
      </c>
      <c r="L48" s="29"/>
    </row>
    <row r="49" spans="1:12" ht="75" customHeight="1" x14ac:dyDescent="0.25">
      <c r="A49" s="117"/>
      <c r="B49" s="127"/>
      <c r="C49" s="81" t="s">
        <v>181</v>
      </c>
      <c r="D49" s="117"/>
      <c r="E49" s="117"/>
      <c r="F49" s="117"/>
      <c r="G49" s="117"/>
      <c r="H49" s="137"/>
      <c r="I49" s="119"/>
      <c r="J49" s="137"/>
      <c r="K49" s="117"/>
      <c r="L49" s="29"/>
    </row>
    <row r="50" spans="1:12" ht="342.75" customHeight="1" x14ac:dyDescent="0.25">
      <c r="A50" s="117"/>
      <c r="B50" s="127"/>
      <c r="C50" s="91" t="s">
        <v>182</v>
      </c>
      <c r="D50" s="134"/>
      <c r="E50" s="134"/>
      <c r="F50" s="134"/>
      <c r="G50" s="134"/>
      <c r="H50" s="138"/>
      <c r="I50" s="141"/>
      <c r="J50" s="138"/>
      <c r="K50" s="134"/>
      <c r="L50" s="29"/>
    </row>
    <row r="51" spans="1:12" ht="49.5" customHeight="1" thickBot="1" x14ac:dyDescent="0.3">
      <c r="A51" s="125"/>
      <c r="B51" s="128"/>
      <c r="C51" s="82" t="s">
        <v>160</v>
      </c>
      <c r="D51" s="83"/>
      <c r="E51" s="84"/>
      <c r="F51" s="85" t="s">
        <v>89</v>
      </c>
      <c r="G51" s="85" t="s">
        <v>136</v>
      </c>
      <c r="H51" s="86">
        <v>60000</v>
      </c>
      <c r="I51" s="86">
        <v>50000</v>
      </c>
      <c r="J51" s="87" t="s">
        <v>172</v>
      </c>
      <c r="K51" s="88">
        <v>110000</v>
      </c>
      <c r="L51" s="89"/>
    </row>
    <row r="52" spans="1:12" ht="16.5" thickBot="1" x14ac:dyDescent="0.3">
      <c r="A52" s="109" t="s">
        <v>90</v>
      </c>
      <c r="B52" s="110"/>
      <c r="C52" s="111"/>
      <c r="D52" s="111"/>
      <c r="E52" s="111"/>
      <c r="F52" s="111"/>
      <c r="G52" s="112"/>
      <c r="H52" s="53" t="s">
        <v>161</v>
      </c>
      <c r="I52" s="72">
        <v>11718248</v>
      </c>
      <c r="J52" s="72">
        <f>J10+J48</f>
        <v>12665629</v>
      </c>
      <c r="K52" s="73">
        <f>11711036+11718248+12665629</f>
        <v>36094913</v>
      </c>
      <c r="L52" s="25"/>
    </row>
    <row r="53" spans="1:12" x14ac:dyDescent="0.25">
      <c r="A53" s="30"/>
    </row>
    <row r="54" spans="1:12" x14ac:dyDescent="0.25">
      <c r="A54" s="54"/>
    </row>
    <row r="55" spans="1:12" x14ac:dyDescent="0.25">
      <c r="A55" s="48"/>
    </row>
    <row r="56" spans="1:12" ht="18.75" x14ac:dyDescent="0.3">
      <c r="A56" s="48"/>
      <c r="C56" s="94" t="s">
        <v>184</v>
      </c>
      <c r="D56" s="96"/>
      <c r="E56" s="95"/>
      <c r="F56" s="96" t="s">
        <v>185</v>
      </c>
      <c r="G56" s="95"/>
    </row>
    <row r="57" spans="1:12" x14ac:dyDescent="0.25">
      <c r="A57" s="48"/>
    </row>
    <row r="58" spans="1:12" x14ac:dyDescent="0.25">
      <c r="A58" s="48"/>
    </row>
    <row r="59" spans="1:12" x14ac:dyDescent="0.25">
      <c r="A59" s="48"/>
    </row>
    <row r="60" spans="1:12" x14ac:dyDescent="0.25">
      <c r="A60" s="48"/>
    </row>
    <row r="61" spans="1:12" x14ac:dyDescent="0.25">
      <c r="A61" s="48"/>
    </row>
    <row r="62" spans="1:12" x14ac:dyDescent="0.25">
      <c r="A62" s="48"/>
    </row>
    <row r="63" spans="1:12" x14ac:dyDescent="0.25">
      <c r="A63" s="48"/>
    </row>
    <row r="64" spans="1:12" x14ac:dyDescent="0.25">
      <c r="A64" s="48"/>
    </row>
    <row r="65" spans="1:1" x14ac:dyDescent="0.25">
      <c r="A65" s="48"/>
    </row>
    <row r="66" spans="1:1" x14ac:dyDescent="0.25">
      <c r="A66" s="48"/>
    </row>
    <row r="67" spans="1:1" x14ac:dyDescent="0.25">
      <c r="A67" s="48"/>
    </row>
    <row r="68" spans="1:1" x14ac:dyDescent="0.25">
      <c r="A68" s="48"/>
    </row>
    <row r="69" spans="1:1" x14ac:dyDescent="0.25">
      <c r="A69" s="48"/>
    </row>
    <row r="70" spans="1:1" x14ac:dyDescent="0.25">
      <c r="A70" s="48"/>
    </row>
    <row r="71" spans="1:1" x14ac:dyDescent="0.25">
      <c r="A71" s="48"/>
    </row>
    <row r="72" spans="1:1" x14ac:dyDescent="0.25">
      <c r="A72" s="48"/>
    </row>
  </sheetData>
  <mergeCells count="44">
    <mergeCell ref="L10:L17"/>
    <mergeCell ref="J48:J50"/>
    <mergeCell ref="H32:H50"/>
    <mergeCell ref="K48:K50"/>
    <mergeCell ref="I48:I50"/>
    <mergeCell ref="H14:H31"/>
    <mergeCell ref="K14:K31"/>
    <mergeCell ref="H10:H13"/>
    <mergeCell ref="I10:I13"/>
    <mergeCell ref="J10:J13"/>
    <mergeCell ref="K10:K13"/>
    <mergeCell ref="K32:K47"/>
    <mergeCell ref="J32:J47"/>
    <mergeCell ref="H7:K7"/>
    <mergeCell ref="A10:A51"/>
    <mergeCell ref="B10:B51"/>
    <mergeCell ref="C10:C13"/>
    <mergeCell ref="E10:E13"/>
    <mergeCell ref="F10:F13"/>
    <mergeCell ref="D14:D31"/>
    <mergeCell ref="F14:F31"/>
    <mergeCell ref="D48:D50"/>
    <mergeCell ref="E48:E50"/>
    <mergeCell ref="F48:F50"/>
    <mergeCell ref="E14:E47"/>
    <mergeCell ref="G48:G50"/>
    <mergeCell ref="G14:G31"/>
    <mergeCell ref="G10:G13"/>
    <mergeCell ref="A52:G52"/>
    <mergeCell ref="A1:L1"/>
    <mergeCell ref="A2:L2"/>
    <mergeCell ref="A3:L3"/>
    <mergeCell ref="A4:L4"/>
    <mergeCell ref="A6:L6"/>
    <mergeCell ref="D32:D47"/>
    <mergeCell ref="F32:F47"/>
    <mergeCell ref="G32:G47"/>
    <mergeCell ref="I32:I47"/>
    <mergeCell ref="I14:I31"/>
    <mergeCell ref="J14:J31"/>
    <mergeCell ref="B7:B8"/>
    <mergeCell ref="C7:C8"/>
    <mergeCell ref="D7:D8"/>
    <mergeCell ref="F7:F8"/>
  </mergeCells>
  <pageMargins left="0.7" right="0.7" top="0.75" bottom="0.75" header="0.3" footer="0.3"/>
  <pageSetup paperSize="9" scale="63" orientation="landscape" r:id="rId1"/>
  <rowBreaks count="2" manualBreakCount="2">
    <brk id="31" max="16383" man="1"/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BreakPreview" topLeftCell="A5" zoomScaleNormal="100" zoomScaleSheetLayoutView="100" workbookViewId="0">
      <selection activeCell="B34" sqref="B34:G34"/>
    </sheetView>
  </sheetViews>
  <sheetFormatPr defaultRowHeight="15" x14ac:dyDescent="0.25"/>
  <cols>
    <col min="1" max="1" width="4.5703125" customWidth="1"/>
    <col min="2" max="2" width="44" customWidth="1"/>
    <col min="3" max="3" width="13.42578125" customWidth="1"/>
    <col min="4" max="4" width="14.5703125" customWidth="1"/>
    <col min="5" max="5" width="17.5703125" customWidth="1"/>
    <col min="6" max="6" width="0.140625" customWidth="1"/>
    <col min="7" max="7" width="21" customWidth="1"/>
    <col min="8" max="8" width="8.5703125" hidden="1" customWidth="1"/>
    <col min="9" max="9" width="10.85546875" customWidth="1"/>
    <col min="10" max="10" width="0.140625" customWidth="1"/>
    <col min="11" max="11" width="24.42578125" customWidth="1"/>
    <col min="12" max="13" width="9.140625" hidden="1" customWidth="1"/>
    <col min="15" max="15" width="18.28515625" customWidth="1"/>
  </cols>
  <sheetData>
    <row r="1" spans="1:15" x14ac:dyDescent="0.25">
      <c r="A1" s="147" t="s">
        <v>137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5" x14ac:dyDescent="0.25">
      <c r="A2" s="147" t="s">
        <v>38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5" x14ac:dyDescent="0.25">
      <c r="A3" s="148" t="s">
        <v>39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5" x14ac:dyDescent="0.25">
      <c r="A4" s="148" t="s">
        <v>187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</row>
    <row r="5" spans="1:15" ht="15.75" x14ac:dyDescent="0.25">
      <c r="A5" s="30"/>
    </row>
    <row r="6" spans="1:15" ht="20.25" x14ac:dyDescent="0.25">
      <c r="A6" s="149" t="s">
        <v>92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</row>
    <row r="7" spans="1:15" ht="19.5" thickBot="1" x14ac:dyDescent="0.3">
      <c r="A7" s="31"/>
    </row>
    <row r="8" spans="1:15" ht="21" customHeight="1" x14ac:dyDescent="0.25">
      <c r="A8" s="32" t="s">
        <v>41</v>
      </c>
      <c r="B8" s="32" t="s">
        <v>94</v>
      </c>
      <c r="C8" s="32" t="s">
        <v>96</v>
      </c>
      <c r="D8" s="32" t="s">
        <v>98</v>
      </c>
      <c r="E8" s="184" t="s">
        <v>101</v>
      </c>
      <c r="F8" s="185"/>
      <c r="G8" s="185"/>
      <c r="H8" s="185"/>
      <c r="I8" s="185"/>
      <c r="J8" s="186"/>
      <c r="K8" s="184" t="s">
        <v>102</v>
      </c>
      <c r="L8" s="185"/>
      <c r="M8" s="186"/>
      <c r="N8" s="184" t="s">
        <v>105</v>
      </c>
      <c r="O8" s="186"/>
    </row>
    <row r="9" spans="1:15" ht="15" customHeight="1" x14ac:dyDescent="0.25">
      <c r="A9" s="33" t="s">
        <v>93</v>
      </c>
      <c r="B9" s="33" t="s">
        <v>95</v>
      </c>
      <c r="C9" s="33" t="s">
        <v>97</v>
      </c>
      <c r="D9" s="33" t="s">
        <v>99</v>
      </c>
      <c r="E9" s="187"/>
      <c r="F9" s="188"/>
      <c r="G9" s="188"/>
      <c r="H9" s="188"/>
      <c r="I9" s="188"/>
      <c r="J9" s="189"/>
      <c r="K9" s="187" t="s">
        <v>103</v>
      </c>
      <c r="L9" s="188"/>
      <c r="M9" s="189"/>
      <c r="N9" s="187" t="s">
        <v>103</v>
      </c>
      <c r="O9" s="189"/>
    </row>
    <row r="10" spans="1:15" ht="21.75" customHeight="1" thickBot="1" x14ac:dyDescent="0.3">
      <c r="A10" s="34"/>
      <c r="B10" s="34"/>
      <c r="C10" s="34"/>
      <c r="D10" s="33" t="s">
        <v>100</v>
      </c>
      <c r="E10" s="190"/>
      <c r="F10" s="191"/>
      <c r="G10" s="191"/>
      <c r="H10" s="191"/>
      <c r="I10" s="191"/>
      <c r="J10" s="192"/>
      <c r="K10" s="190" t="s">
        <v>104</v>
      </c>
      <c r="L10" s="191"/>
      <c r="M10" s="192"/>
      <c r="N10" s="190" t="s">
        <v>104</v>
      </c>
      <c r="O10" s="192"/>
    </row>
    <row r="11" spans="1:15" ht="15.75" thickBot="1" x14ac:dyDescent="0.3">
      <c r="A11" s="34"/>
      <c r="B11" s="34"/>
      <c r="C11" s="34"/>
      <c r="D11" s="34"/>
      <c r="E11" s="175" t="s">
        <v>106</v>
      </c>
      <c r="F11" s="176"/>
      <c r="G11" s="175" t="s">
        <v>107</v>
      </c>
      <c r="H11" s="176"/>
      <c r="I11" s="175" t="s">
        <v>108</v>
      </c>
      <c r="J11" s="176"/>
      <c r="K11" s="177"/>
      <c r="L11" s="178"/>
      <c r="M11" s="178"/>
      <c r="N11" s="178"/>
      <c r="O11" s="179"/>
    </row>
    <row r="12" spans="1:15" ht="15.75" thickBot="1" x14ac:dyDescent="0.3">
      <c r="A12" s="35">
        <v>1</v>
      </c>
      <c r="B12" s="36">
        <v>2</v>
      </c>
      <c r="C12" s="35">
        <v>3</v>
      </c>
      <c r="D12" s="35">
        <v>4</v>
      </c>
      <c r="E12" s="180">
        <v>5</v>
      </c>
      <c r="F12" s="181"/>
      <c r="G12" s="180">
        <v>6</v>
      </c>
      <c r="H12" s="181"/>
      <c r="I12" s="180">
        <v>7</v>
      </c>
      <c r="J12" s="181"/>
      <c r="K12" s="180">
        <v>8</v>
      </c>
      <c r="L12" s="182"/>
      <c r="M12" s="182"/>
      <c r="N12" s="183">
        <v>9</v>
      </c>
      <c r="O12" s="183"/>
    </row>
    <row r="13" spans="1:15" ht="15.75" thickBot="1" x14ac:dyDescent="0.3">
      <c r="A13" s="38"/>
      <c r="B13" s="156" t="s">
        <v>109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7"/>
      <c r="O13" s="56"/>
    </row>
    <row r="14" spans="1:15" ht="62.25" customHeight="1" thickBot="1" x14ac:dyDescent="0.3">
      <c r="A14" s="158">
        <v>1</v>
      </c>
      <c r="B14" s="160" t="s">
        <v>110</v>
      </c>
      <c r="C14" s="162" t="s">
        <v>111</v>
      </c>
      <c r="D14" s="162" t="s">
        <v>112</v>
      </c>
      <c r="E14" s="70">
        <v>11711036</v>
      </c>
      <c r="F14" s="164">
        <v>11718248</v>
      </c>
      <c r="G14" s="165"/>
      <c r="H14" s="167">
        <f>'додаток 2'!J52</f>
        <v>12665629</v>
      </c>
      <c r="I14" s="168"/>
      <c r="J14" s="169"/>
      <c r="K14" s="170"/>
      <c r="L14" s="169"/>
      <c r="M14" s="173"/>
      <c r="N14" s="173"/>
      <c r="O14" s="170"/>
    </row>
    <row r="15" spans="1:15" ht="26.25" hidden="1" customHeight="1" thickBot="1" x14ac:dyDescent="0.3">
      <c r="A15" s="159"/>
      <c r="B15" s="161"/>
      <c r="C15" s="163"/>
      <c r="D15" s="163"/>
      <c r="E15" s="42"/>
      <c r="F15" s="166"/>
      <c r="G15" s="165"/>
      <c r="H15" s="166"/>
      <c r="I15" s="165"/>
      <c r="J15" s="171"/>
      <c r="K15" s="172"/>
      <c r="L15" s="171"/>
      <c r="M15" s="174"/>
      <c r="N15" s="174"/>
      <c r="O15" s="172"/>
    </row>
    <row r="16" spans="1:15" ht="15.75" thickBot="1" x14ac:dyDescent="0.3">
      <c r="A16" s="40">
        <v>2</v>
      </c>
      <c r="B16" s="41" t="s">
        <v>113</v>
      </c>
      <c r="C16" s="38" t="s">
        <v>114</v>
      </c>
      <c r="D16" s="38" t="s">
        <v>115</v>
      </c>
      <c r="E16" s="38">
        <v>33</v>
      </c>
      <c r="F16" s="150">
        <v>23</v>
      </c>
      <c r="G16" s="151"/>
      <c r="H16" s="150">
        <v>23</v>
      </c>
      <c r="I16" s="151"/>
      <c r="J16" s="150"/>
      <c r="K16" s="151"/>
      <c r="L16" s="150"/>
      <c r="M16" s="152"/>
      <c r="N16" s="152"/>
      <c r="O16" s="151"/>
    </row>
    <row r="17" spans="1:15" ht="15.75" thickBot="1" x14ac:dyDescent="0.3">
      <c r="A17" s="38"/>
      <c r="B17" s="154" t="s">
        <v>138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2"/>
      <c r="N17" s="152"/>
      <c r="O17" s="151"/>
    </row>
    <row r="18" spans="1:15" ht="26.25" thickBot="1" x14ac:dyDescent="0.3">
      <c r="A18" s="40">
        <v>1</v>
      </c>
      <c r="B18" s="41" t="s">
        <v>116</v>
      </c>
      <c r="C18" s="38" t="s">
        <v>117</v>
      </c>
      <c r="D18" s="38"/>
      <c r="E18" s="38">
        <v>1</v>
      </c>
      <c r="F18" s="150">
        <v>1</v>
      </c>
      <c r="G18" s="151"/>
      <c r="H18" s="150">
        <v>1</v>
      </c>
      <c r="I18" s="151"/>
      <c r="J18" s="150"/>
      <c r="K18" s="151"/>
      <c r="L18" s="150"/>
      <c r="M18" s="152"/>
      <c r="N18" s="152"/>
      <c r="O18" s="151"/>
    </row>
    <row r="19" spans="1:15" ht="15.75" thickBot="1" x14ac:dyDescent="0.3">
      <c r="A19" s="40">
        <v>2</v>
      </c>
      <c r="B19" s="41" t="s">
        <v>118</v>
      </c>
      <c r="C19" s="38" t="s">
        <v>119</v>
      </c>
      <c r="D19" s="38"/>
      <c r="E19" s="38">
        <v>33</v>
      </c>
      <c r="F19" s="150">
        <v>23</v>
      </c>
      <c r="G19" s="151"/>
      <c r="H19" s="150">
        <v>23</v>
      </c>
      <c r="I19" s="151"/>
      <c r="J19" s="150"/>
      <c r="K19" s="151"/>
      <c r="L19" s="150"/>
      <c r="M19" s="152"/>
      <c r="N19" s="152"/>
      <c r="O19" s="151"/>
    </row>
    <row r="20" spans="1:15" ht="15.75" thickBot="1" x14ac:dyDescent="0.3">
      <c r="A20" s="40"/>
      <c r="B20" s="41" t="s">
        <v>120</v>
      </c>
      <c r="C20" s="38" t="s">
        <v>119</v>
      </c>
      <c r="D20" s="38"/>
      <c r="E20" s="38">
        <v>6</v>
      </c>
      <c r="F20" s="150">
        <v>4</v>
      </c>
      <c r="G20" s="151"/>
      <c r="H20" s="150">
        <v>4</v>
      </c>
      <c r="I20" s="151"/>
      <c r="J20" s="150"/>
      <c r="K20" s="151"/>
      <c r="L20" s="150"/>
      <c r="M20" s="152"/>
      <c r="N20" s="152"/>
      <c r="O20" s="151"/>
    </row>
    <row r="21" spans="1:15" ht="15.75" thickBot="1" x14ac:dyDescent="0.3">
      <c r="A21" s="40">
        <v>3</v>
      </c>
      <c r="B21" s="41" t="s">
        <v>121</v>
      </c>
      <c r="C21" s="38" t="s">
        <v>178</v>
      </c>
      <c r="D21" s="38"/>
      <c r="E21" s="92">
        <v>1250485</v>
      </c>
      <c r="F21" s="155">
        <v>920000</v>
      </c>
      <c r="G21" s="151"/>
      <c r="H21" s="155">
        <v>3200000</v>
      </c>
      <c r="I21" s="151"/>
      <c r="J21" s="150"/>
      <c r="K21" s="151"/>
      <c r="L21" s="150"/>
      <c r="M21" s="152"/>
      <c r="N21" s="152"/>
      <c r="O21" s="151"/>
    </row>
    <row r="22" spans="1:15" ht="15.75" thickBot="1" x14ac:dyDescent="0.3">
      <c r="A22" s="40">
        <v>4</v>
      </c>
      <c r="B22" s="41" t="s">
        <v>122</v>
      </c>
      <c r="C22" s="38" t="s">
        <v>123</v>
      </c>
      <c r="D22" s="38"/>
      <c r="E22" s="38">
        <v>380</v>
      </c>
      <c r="F22" s="150">
        <v>805</v>
      </c>
      <c r="G22" s="151"/>
      <c r="H22" s="150"/>
      <c r="I22" s="151"/>
      <c r="J22" s="150"/>
      <c r="K22" s="151"/>
      <c r="L22" s="150"/>
      <c r="M22" s="152"/>
      <c r="N22" s="152"/>
      <c r="O22" s="151"/>
    </row>
    <row r="23" spans="1:15" ht="15.75" thickBot="1" x14ac:dyDescent="0.3">
      <c r="A23" s="40">
        <v>5</v>
      </c>
      <c r="B23" s="41" t="s">
        <v>124</v>
      </c>
      <c r="C23" s="38" t="s">
        <v>123</v>
      </c>
      <c r="D23" s="38"/>
      <c r="E23" s="38">
        <v>180</v>
      </c>
      <c r="F23" s="150">
        <v>450</v>
      </c>
      <c r="G23" s="151"/>
      <c r="H23" s="150">
        <v>450</v>
      </c>
      <c r="I23" s="151"/>
      <c r="J23" s="150"/>
      <c r="K23" s="151"/>
      <c r="L23" s="150"/>
      <c r="M23" s="152"/>
      <c r="N23" s="152"/>
      <c r="O23" s="151"/>
    </row>
    <row r="24" spans="1:15" ht="15.75" thickBot="1" x14ac:dyDescent="0.3">
      <c r="A24" s="38"/>
      <c r="B24" s="154" t="s">
        <v>125</v>
      </c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39"/>
    </row>
    <row r="25" spans="1:15" ht="15.75" thickBot="1" x14ac:dyDescent="0.3">
      <c r="A25" s="35">
        <v>1</v>
      </c>
      <c r="B25" s="41" t="s">
        <v>126</v>
      </c>
      <c r="C25" s="38" t="s">
        <v>123</v>
      </c>
      <c r="D25" s="38"/>
      <c r="E25" s="150">
        <v>156</v>
      </c>
      <c r="F25" s="151"/>
      <c r="G25" s="150">
        <v>160</v>
      </c>
      <c r="H25" s="151"/>
      <c r="I25" s="150">
        <v>250</v>
      </c>
      <c r="J25" s="151"/>
      <c r="K25" s="150"/>
      <c r="L25" s="152"/>
      <c r="M25" s="151"/>
      <c r="N25" s="150"/>
      <c r="O25" s="151"/>
    </row>
    <row r="26" spans="1:15" ht="15.75" thickBot="1" x14ac:dyDescent="0.3">
      <c r="A26" s="35"/>
      <c r="B26" s="41" t="s">
        <v>127</v>
      </c>
      <c r="C26" s="38" t="s">
        <v>128</v>
      </c>
      <c r="D26" s="38"/>
      <c r="E26" s="150">
        <v>354880</v>
      </c>
      <c r="F26" s="151"/>
      <c r="G26" s="150">
        <v>491880</v>
      </c>
      <c r="H26" s="151"/>
      <c r="I26" s="150">
        <v>509490</v>
      </c>
      <c r="J26" s="151"/>
      <c r="K26" s="150"/>
      <c r="L26" s="152"/>
      <c r="M26" s="151"/>
      <c r="N26" s="150"/>
      <c r="O26" s="151"/>
    </row>
    <row r="27" spans="1:15" ht="15.75" thickBot="1" x14ac:dyDescent="0.3">
      <c r="A27" s="38"/>
      <c r="B27" s="153" t="s">
        <v>129</v>
      </c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39"/>
    </row>
    <row r="28" spans="1:15" ht="15.75" thickBot="1" x14ac:dyDescent="0.3">
      <c r="A28" s="43">
        <v>1</v>
      </c>
      <c r="B28" s="43" t="s">
        <v>130</v>
      </c>
      <c r="C28" s="44" t="s">
        <v>131</v>
      </c>
      <c r="D28" s="44"/>
      <c r="E28" s="150">
        <v>100</v>
      </c>
      <c r="F28" s="151"/>
      <c r="G28" s="150">
        <v>100</v>
      </c>
      <c r="H28" s="151"/>
      <c r="I28" s="150">
        <v>100</v>
      </c>
      <c r="J28" s="151"/>
      <c r="K28" s="150"/>
      <c r="L28" s="152"/>
      <c r="M28" s="151"/>
      <c r="N28" s="150"/>
      <c r="O28" s="151"/>
    </row>
    <row r="29" spans="1:15" ht="15.75" thickBot="1" x14ac:dyDescent="0.3">
      <c r="A29" s="45"/>
      <c r="B29" s="45" t="s">
        <v>132</v>
      </c>
      <c r="C29" s="46" t="s">
        <v>131</v>
      </c>
      <c r="D29" s="46"/>
      <c r="E29" s="150"/>
      <c r="F29" s="151"/>
      <c r="G29" s="150">
        <v>180</v>
      </c>
      <c r="H29" s="151"/>
      <c r="I29" s="150">
        <v>250</v>
      </c>
      <c r="J29" s="151"/>
      <c r="K29" s="150"/>
      <c r="L29" s="152"/>
      <c r="M29" s="151"/>
      <c r="N29" s="150"/>
      <c r="O29" s="151"/>
    </row>
    <row r="30" spans="1:15" ht="26.25" thickBot="1" x14ac:dyDescent="0.3">
      <c r="A30" s="45"/>
      <c r="B30" s="45" t="s">
        <v>133</v>
      </c>
      <c r="C30" s="46" t="s">
        <v>131</v>
      </c>
      <c r="D30" s="46"/>
      <c r="E30" s="150"/>
      <c r="F30" s="151"/>
      <c r="G30" s="150">
        <v>190</v>
      </c>
      <c r="H30" s="151"/>
      <c r="I30" s="150">
        <v>200</v>
      </c>
      <c r="J30" s="151"/>
      <c r="K30" s="150"/>
      <c r="L30" s="152"/>
      <c r="M30" s="151"/>
      <c r="N30" s="150"/>
      <c r="O30" s="151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4" spans="2:7" ht="18.75" x14ac:dyDescent="0.3">
      <c r="B34" s="94" t="s">
        <v>184</v>
      </c>
      <c r="C34" s="96"/>
      <c r="D34" s="95"/>
      <c r="E34" s="96" t="s">
        <v>185</v>
      </c>
      <c r="F34" s="95"/>
      <c r="G34" s="13"/>
    </row>
  </sheetData>
  <mergeCells count="88">
    <mergeCell ref="E8:J10"/>
    <mergeCell ref="K8:M8"/>
    <mergeCell ref="K9:M9"/>
    <mergeCell ref="K10:M10"/>
    <mergeCell ref="N8:O8"/>
    <mergeCell ref="N9:O9"/>
    <mergeCell ref="N10:O10"/>
    <mergeCell ref="E11:F11"/>
    <mergeCell ref="G11:H11"/>
    <mergeCell ref="I11:J11"/>
    <mergeCell ref="K11:O11"/>
    <mergeCell ref="E12:F12"/>
    <mergeCell ref="G12:H12"/>
    <mergeCell ref="I12:J12"/>
    <mergeCell ref="K12:M12"/>
    <mergeCell ref="N12:O12"/>
    <mergeCell ref="B13:N13"/>
    <mergeCell ref="A14:A15"/>
    <mergeCell ref="B14:B15"/>
    <mergeCell ref="C14:C15"/>
    <mergeCell ref="D14:D15"/>
    <mergeCell ref="F14:G14"/>
    <mergeCell ref="F15:G15"/>
    <mergeCell ref="H14:I15"/>
    <mergeCell ref="J14:K15"/>
    <mergeCell ref="L14:O15"/>
    <mergeCell ref="F16:G16"/>
    <mergeCell ref="H16:I16"/>
    <mergeCell ref="J16:K16"/>
    <mergeCell ref="L16:O16"/>
    <mergeCell ref="B17:L17"/>
    <mergeCell ref="M17:O17"/>
    <mergeCell ref="F18:G18"/>
    <mergeCell ref="H18:I18"/>
    <mergeCell ref="J18:K18"/>
    <mergeCell ref="L18:O18"/>
    <mergeCell ref="F19:G19"/>
    <mergeCell ref="H19:I19"/>
    <mergeCell ref="J19:K19"/>
    <mergeCell ref="L19:O19"/>
    <mergeCell ref="F20:G20"/>
    <mergeCell ref="H20:I20"/>
    <mergeCell ref="J20:K20"/>
    <mergeCell ref="L20:O20"/>
    <mergeCell ref="F21:G21"/>
    <mergeCell ref="H21:I21"/>
    <mergeCell ref="J21:K21"/>
    <mergeCell ref="L21:O21"/>
    <mergeCell ref="F22:G22"/>
    <mergeCell ref="H22:I22"/>
    <mergeCell ref="J22:K22"/>
    <mergeCell ref="L22:O22"/>
    <mergeCell ref="F23:G23"/>
    <mergeCell ref="H23:I23"/>
    <mergeCell ref="J23:K23"/>
    <mergeCell ref="L23:O23"/>
    <mergeCell ref="B24:N24"/>
    <mergeCell ref="E26:F26"/>
    <mergeCell ref="G26:H26"/>
    <mergeCell ref="I26:J26"/>
    <mergeCell ref="K26:M26"/>
    <mergeCell ref="N26:O26"/>
    <mergeCell ref="E25:F25"/>
    <mergeCell ref="G25:H25"/>
    <mergeCell ref="I25:J25"/>
    <mergeCell ref="K25:M25"/>
    <mergeCell ref="N25:O25"/>
    <mergeCell ref="B27:N27"/>
    <mergeCell ref="E28:F28"/>
    <mergeCell ref="G28:H28"/>
    <mergeCell ref="I28:J28"/>
    <mergeCell ref="K28:M28"/>
    <mergeCell ref="N28:O28"/>
    <mergeCell ref="E30:F30"/>
    <mergeCell ref="G30:H30"/>
    <mergeCell ref="I30:J30"/>
    <mergeCell ref="K30:M30"/>
    <mergeCell ref="N30:O30"/>
    <mergeCell ref="E29:F29"/>
    <mergeCell ref="G29:H29"/>
    <mergeCell ref="I29:J29"/>
    <mergeCell ref="K29:M29"/>
    <mergeCell ref="N29:O29"/>
    <mergeCell ref="A1:O1"/>
    <mergeCell ref="A2:O2"/>
    <mergeCell ref="A3:O3"/>
    <mergeCell ref="A4:O4"/>
    <mergeCell ref="A6:O6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Normal="100" zoomScaleSheetLayoutView="100" workbookViewId="0">
      <selection activeCell="B28" sqref="B28"/>
    </sheetView>
  </sheetViews>
  <sheetFormatPr defaultRowHeight="15" x14ac:dyDescent="0.25"/>
  <cols>
    <col min="1" max="1" width="37.7109375" customWidth="1"/>
    <col min="2" max="2" width="18.28515625" customWidth="1"/>
    <col min="3" max="3" width="18.42578125" customWidth="1"/>
    <col min="4" max="4" width="15.28515625" customWidth="1"/>
    <col min="5" max="5" width="15.140625" customWidth="1"/>
    <col min="6" max="6" width="16.7109375" customWidth="1"/>
    <col min="7" max="7" width="18.85546875" customWidth="1"/>
  </cols>
  <sheetData>
    <row r="1" spans="1:8" x14ac:dyDescent="0.25">
      <c r="A1" s="26"/>
    </row>
    <row r="2" spans="1:8" x14ac:dyDescent="0.25">
      <c r="A2" s="26"/>
    </row>
    <row r="3" spans="1:8" x14ac:dyDescent="0.25">
      <c r="A3" s="193" t="s">
        <v>159</v>
      </c>
      <c r="B3" s="193"/>
      <c r="C3" s="193"/>
      <c r="D3" s="193"/>
      <c r="E3" s="193"/>
      <c r="F3" s="193"/>
      <c r="G3" s="193"/>
    </row>
    <row r="4" spans="1:8" x14ac:dyDescent="0.25">
      <c r="A4" s="193" t="s">
        <v>38</v>
      </c>
      <c r="B4" s="193"/>
      <c r="C4" s="193"/>
      <c r="D4" s="193"/>
      <c r="E4" s="193"/>
      <c r="F4" s="193"/>
      <c r="G4" s="193"/>
    </row>
    <row r="5" spans="1:8" x14ac:dyDescent="0.25">
      <c r="A5" s="194" t="s">
        <v>39</v>
      </c>
      <c r="B5" s="194"/>
      <c r="C5" s="194"/>
      <c r="D5" s="194"/>
      <c r="E5" s="194"/>
      <c r="F5" s="194"/>
      <c r="G5" s="194"/>
    </row>
    <row r="6" spans="1:8" x14ac:dyDescent="0.25">
      <c r="A6" s="194" t="s">
        <v>188</v>
      </c>
      <c r="B6" s="194"/>
      <c r="C6" s="194"/>
      <c r="D6" s="194"/>
      <c r="E6" s="194"/>
      <c r="F6" s="194"/>
      <c r="G6" s="194"/>
    </row>
    <row r="7" spans="1:8" ht="20.25" x14ac:dyDescent="0.25">
      <c r="A7" s="195" t="s">
        <v>139</v>
      </c>
      <c r="B7" s="195"/>
      <c r="C7" s="195"/>
      <c r="D7" s="195"/>
      <c r="E7" s="195"/>
      <c r="F7" s="195"/>
      <c r="G7" s="195"/>
    </row>
    <row r="8" spans="1:8" ht="19.5" thickBot="1" x14ac:dyDescent="0.3">
      <c r="A8" s="68"/>
      <c r="B8" s="68"/>
      <c r="C8" s="68"/>
      <c r="D8" s="68"/>
      <c r="E8" s="68"/>
      <c r="F8" s="68"/>
      <c r="G8" s="69" t="s">
        <v>111</v>
      </c>
    </row>
    <row r="9" spans="1:8" ht="23.25" customHeight="1" x14ac:dyDescent="0.25">
      <c r="A9" s="57" t="s">
        <v>140</v>
      </c>
      <c r="B9" s="202" t="s">
        <v>144</v>
      </c>
      <c r="C9" s="203"/>
      <c r="D9" s="203"/>
      <c r="E9" s="203"/>
      <c r="F9" s="204"/>
      <c r="G9" s="59" t="s">
        <v>57</v>
      </c>
      <c r="H9" s="196"/>
    </row>
    <row r="10" spans="1:8" ht="12.75" customHeight="1" thickBot="1" x14ac:dyDescent="0.3">
      <c r="A10" s="58" t="s">
        <v>141</v>
      </c>
      <c r="B10" s="205"/>
      <c r="C10" s="206"/>
      <c r="D10" s="206"/>
      <c r="E10" s="206"/>
      <c r="F10" s="207"/>
      <c r="G10" s="60" t="s">
        <v>145</v>
      </c>
      <c r="H10" s="196"/>
    </row>
    <row r="11" spans="1:8" ht="24" customHeight="1" thickBot="1" x14ac:dyDescent="0.3">
      <c r="A11" s="58" t="s">
        <v>142</v>
      </c>
      <c r="B11" s="208" t="s">
        <v>147</v>
      </c>
      <c r="C11" s="209"/>
      <c r="D11" s="210"/>
      <c r="E11" s="57" t="s">
        <v>148</v>
      </c>
      <c r="F11" s="57" t="s">
        <v>149</v>
      </c>
      <c r="G11" s="60" t="s">
        <v>47</v>
      </c>
      <c r="H11" s="24"/>
    </row>
    <row r="12" spans="1:8" ht="27.75" customHeight="1" x14ac:dyDescent="0.25">
      <c r="A12" s="58" t="s">
        <v>143</v>
      </c>
      <c r="B12" s="122" t="s">
        <v>54</v>
      </c>
      <c r="C12" s="122" t="s">
        <v>150</v>
      </c>
      <c r="D12" s="122" t="s">
        <v>56</v>
      </c>
      <c r="E12" s="57" t="s">
        <v>151</v>
      </c>
      <c r="F12" s="57" t="s">
        <v>153</v>
      </c>
      <c r="G12" s="60" t="s">
        <v>146</v>
      </c>
      <c r="H12" s="196"/>
    </row>
    <row r="13" spans="1:8" ht="16.5" thickBot="1" x14ac:dyDescent="0.3">
      <c r="A13" s="34"/>
      <c r="B13" s="123"/>
      <c r="C13" s="123"/>
      <c r="D13" s="123"/>
      <c r="E13" s="58" t="s">
        <v>152</v>
      </c>
      <c r="F13" s="58" t="s">
        <v>152</v>
      </c>
      <c r="G13" s="1"/>
      <c r="H13" s="196"/>
    </row>
    <row r="14" spans="1:8" ht="16.5" thickBot="1" x14ac:dyDescent="0.3">
      <c r="A14" s="57">
        <v>1</v>
      </c>
      <c r="B14" s="57">
        <v>2</v>
      </c>
      <c r="C14" s="57">
        <v>3</v>
      </c>
      <c r="D14" s="57">
        <v>4</v>
      </c>
      <c r="E14" s="57">
        <v>5</v>
      </c>
      <c r="F14" s="57">
        <v>6</v>
      </c>
      <c r="G14" s="61">
        <v>7</v>
      </c>
      <c r="H14" s="24"/>
    </row>
    <row r="15" spans="1:8" ht="26.25" customHeight="1" x14ac:dyDescent="0.25">
      <c r="A15" s="62" t="s">
        <v>154</v>
      </c>
      <c r="B15" s="199">
        <v>11711036</v>
      </c>
      <c r="C15" s="199" t="s">
        <v>163</v>
      </c>
      <c r="D15" s="199">
        <f>'додаток 2'!J52</f>
        <v>12665629</v>
      </c>
      <c r="E15" s="200"/>
      <c r="F15" s="200"/>
      <c r="G15" s="197">
        <f>11711036+11718248+12665629</f>
        <v>36094913</v>
      </c>
      <c r="H15" s="196"/>
    </row>
    <row r="16" spans="1:8" ht="17.25" customHeight="1" thickBot="1" x14ac:dyDescent="0.3">
      <c r="A16" s="63" t="s">
        <v>155</v>
      </c>
      <c r="B16" s="163"/>
      <c r="C16" s="163"/>
      <c r="D16" s="163"/>
      <c r="E16" s="201"/>
      <c r="F16" s="201"/>
      <c r="G16" s="198"/>
      <c r="H16" s="196"/>
    </row>
    <row r="17" spans="1:8" ht="16.5" thickBot="1" x14ac:dyDescent="0.3">
      <c r="A17" s="62" t="s">
        <v>156</v>
      </c>
      <c r="B17" s="37"/>
      <c r="C17" s="37"/>
      <c r="D17" s="37"/>
      <c r="E17" s="64"/>
      <c r="F17" s="64"/>
      <c r="G17" s="55"/>
      <c r="H17" s="24"/>
    </row>
    <row r="18" spans="1:8" ht="15.75" x14ac:dyDescent="0.25">
      <c r="A18" s="62"/>
      <c r="B18" s="199">
        <f>B15</f>
        <v>11711036</v>
      </c>
      <c r="C18" s="199" t="str">
        <f>C15</f>
        <v>11  718 248</v>
      </c>
      <c r="D18" s="199">
        <f>D15</f>
        <v>12665629</v>
      </c>
      <c r="E18" s="200"/>
      <c r="F18" s="200"/>
      <c r="G18" s="197">
        <f>G15</f>
        <v>36094913</v>
      </c>
      <c r="H18" s="196"/>
    </row>
    <row r="19" spans="1:8" ht="19.5" customHeight="1" thickBot="1" x14ac:dyDescent="0.3">
      <c r="A19" s="63" t="s">
        <v>157</v>
      </c>
      <c r="B19" s="163"/>
      <c r="C19" s="163"/>
      <c r="D19" s="163"/>
      <c r="E19" s="201"/>
      <c r="F19" s="201"/>
      <c r="G19" s="198"/>
      <c r="H19" s="196"/>
    </row>
    <row r="20" spans="1:8" ht="27" customHeight="1" thickBot="1" x14ac:dyDescent="0.3">
      <c r="A20" s="65" t="s">
        <v>158</v>
      </c>
      <c r="B20" s="66"/>
      <c r="C20" s="66"/>
      <c r="D20" s="66"/>
      <c r="E20" s="66"/>
      <c r="F20" s="66"/>
      <c r="G20" s="67"/>
      <c r="H20" s="24"/>
    </row>
    <row r="21" spans="1:8" ht="18.75" x14ac:dyDescent="0.25">
      <c r="A21" s="31"/>
    </row>
    <row r="23" spans="1:8" ht="18.75" x14ac:dyDescent="0.3">
      <c r="A23" s="94" t="s">
        <v>184</v>
      </c>
      <c r="B23" s="96"/>
      <c r="C23" s="95"/>
      <c r="D23" s="96" t="s">
        <v>185</v>
      </c>
      <c r="E23" s="95"/>
      <c r="F23" s="13"/>
    </row>
  </sheetData>
  <mergeCells count="26">
    <mergeCell ref="B9:F10"/>
    <mergeCell ref="H9:H10"/>
    <mergeCell ref="B11:D11"/>
    <mergeCell ref="B12:B13"/>
    <mergeCell ref="C12:C13"/>
    <mergeCell ref="D12:D13"/>
    <mergeCell ref="H12:H13"/>
    <mergeCell ref="H18:H19"/>
    <mergeCell ref="G18:G19"/>
    <mergeCell ref="B15:B16"/>
    <mergeCell ref="C15:C16"/>
    <mergeCell ref="D15:D16"/>
    <mergeCell ref="E15:E16"/>
    <mergeCell ref="F15:F16"/>
    <mergeCell ref="H15:H16"/>
    <mergeCell ref="G15:G16"/>
    <mergeCell ref="B18:B19"/>
    <mergeCell ref="C18:C19"/>
    <mergeCell ref="D18:D19"/>
    <mergeCell ref="E18:E19"/>
    <mergeCell ref="F18:F19"/>
    <mergeCell ref="A3:G3"/>
    <mergeCell ref="A4:G4"/>
    <mergeCell ref="A5:G5"/>
    <mergeCell ref="A6:G6"/>
    <mergeCell ref="A7:G7"/>
  </mergeCells>
  <pageMargins left="0.7" right="0.7" top="0.75" bottom="0.75" header="0.3" footer="0.3"/>
  <pageSetup paperSize="9" scale="87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4</vt:lpstr>
      <vt:lpstr>'додаток 1'!Область_друку</vt:lpstr>
      <vt:lpstr>'додаток 2'!Область_друку</vt:lpstr>
      <vt:lpstr>'Додаток 3'!Область_друку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2025-12-29T08:39:17Z</dcterms:modified>
</cp:coreProperties>
</file>