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07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_FilterDatabase" localSheetId="0" hidden="1">'ДОДАТОК 1'!$A$7:$M$211</definedName>
    <definedName name="_xlnm.Print_Area" localSheetId="0">'ДОДАТОК 1'!$A$1:$M$216</definedName>
    <definedName name="_xlnm.Print_Area" localSheetId="1">'ДОДАТОК 2'!$A$1:$J$55</definedName>
    <definedName name="_xlnm.Print_Area" localSheetId="2">'ДОДАТОК 3'!$A$1:$H$19</definedName>
  </definedNames>
  <calcPr fullCalcOnLoad="1"/>
</workbook>
</file>

<file path=xl/sharedStrings.xml><?xml version="1.0" encoding="utf-8"?>
<sst xmlns="http://schemas.openxmlformats.org/spreadsheetml/2006/main" count="526" uniqueCount="292">
  <si>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</si>
  <si>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</si>
  <si>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</si>
  <si>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</si>
  <si>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</si>
  <si>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</si>
  <si>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</si>
  <si>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</si>
  <si>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</si>
  <si>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</si>
  <si>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 xml:space="preserve">Забезпечення населення громади питною водою  </t>
  </si>
  <si>
    <t xml:space="preserve">Поточний ремонт водопроводу по вул. Паустовського (від буд.1  до буд.14а)  в с-ще Ліски Одеського району Одеської області» (в т.ч. виготовлення кошторисної документації та послуги з технічного нагляду.) </t>
  </si>
  <si>
    <t>2023 рік</t>
  </si>
  <si>
    <t>Місцевий бюджет</t>
  </si>
  <si>
    <t>Надання населенню житлово-комунальних послуг належної якості, створення сприятливих умов для розвитку інфраструктури, об’єктів житлово-комунального господарства, забезпечення широкої суспільної підтримки виконання основних завдань у сфері  житлово-комунального господарства</t>
  </si>
  <si>
    <t xml:space="preserve">Поточний ремонт водопроводу по вул.Радужна від буд.11до буд.28 в с. Фонтанска Фонтанської сільської ради Одеського району Одеської області </t>
  </si>
  <si>
    <t xml:space="preserve">Поточний ремонт водопроводу на площі Центральна 3 в с.Олександрівка Одеського району Одеської області </t>
  </si>
  <si>
    <t xml:space="preserve">Поточний ремонт водопроводу на вул. Терешкової (від вул.Семенова   до вул. Чорноморська) в с.Фонтанка  Одеського району Одеської області» (в т.ч. виготовлення кошторисної документації  та послуги з технічного нагляду) </t>
  </si>
  <si>
    <t xml:space="preserve">утримання в належному стані зовнішніх мереж водовідведення: Реконструкція водопровідних вводів з облаштуванням засобами обліку , за адресою Одеська область, Одеський район, с. Фонтанка Миколаївська дорога/ вул. Кошового  </t>
  </si>
  <si>
    <t xml:space="preserve">утримання в належному стані зовнішніх мереж водопостачання : Реконструкція водопровідних вводів з облаштуванням засобами обліку за адресою Одеська область Одеський район с. Фонтанка вул. Західна </t>
  </si>
  <si>
    <t xml:space="preserve">утримання в належному стані зовнішніх мереж водовідведення: Реконструкція каналізаційної насосної станції за адресою: Одеська область, Одеський район, с. Фонтанка,вул. Олега Кошевого, 3а  </t>
  </si>
  <si>
    <t>Утримання в належному стані зовнішніх мереж водовідведення: послуги з підключення дизель-генератора на КНС за адресою: Одеська область, Одеський район, с. Фонтанка,вул. Олега Кошевого, 3а</t>
  </si>
  <si>
    <t>Утримання в належному стані  зовнішніх мереж  водопостачання: Капітальний ремонт водопроводу по вул.Західна від буд. №51 до провулка Айвазовского, 16 в с.Фонтанка Одеського району Одеської області</t>
  </si>
  <si>
    <t>Будівництво, реконструкція, ремонт та утримання вулично- дорожньої мережі на території громади</t>
  </si>
  <si>
    <t>Кредиторська заборгованість станом на 01.01.2023 року 54000 грн. Технічний нагляд за поточним ремонтом по об’єкту :"Експлуатаційне утримання вулиць і доріг комунальної власності (Поточний ремонт дорожнього покриття по вул. Новоселів в с. Олександрівка Одеського району Одеської області)" 9583,15 грн.(договір №70 від 01.12.2022 року, акт наданих послуг №1 від 22.12.2022 року  9521,33 грн. Технічний нагляд за поточним ремонтом по обєкту :"Експлуатаційне утримання вулиць і доріг комунальної влвсності (Поточний ремонт дорожнього покриття по вул. Центральна (від проспекту Висоцького до мержі с. Фонтанка) Одесьокго району Одеської області)"44416,00 грн. (договір №71 від 22.12.2022 року, акт наданих послуг №1 від 22.12.2022 року  43568,32 грн. акт наданих послуг №2 від 27.12.2022 року  847,68 грн.)</t>
  </si>
  <si>
    <t>експлуатаційне утримання вулиць та доріг комунальної власності"Поточний ремонт дорожнього покриття"(у т.ч. виготовлення кошторисної документації  та послуги технагляду) по вул. Тіраспольська с. Фонтанка Одеського району Одеської області</t>
  </si>
  <si>
    <t xml:space="preserve">Експлуатаційне утримання інфраструктури у сфері дорожнього господарства (Експлуатаційне утримання вулиць та доріг комунальної власності «Поточний ремонт дороги з облаштуванням елементами благоустрою (пішохідної доріжки) вздовж вул. Проектна в с-щ Ліски Одеського району Одеської області» (в т.ч. виготовлення кошторисної документації та послуги технічного нагляду ) </t>
  </si>
  <si>
    <t xml:space="preserve">Експлуатаційне утримання автомобільної дороги загального  користування  місцевого значення С161309-/М-14/-с. Олександрівка </t>
  </si>
  <si>
    <t>ДП «Служба місцевих доріг»</t>
  </si>
  <si>
    <t xml:space="preserve">Експлуатаційне утримання автомобільної дороги загального  користування  місцевого значення С161303-/М-14/-с.Світле </t>
  </si>
  <si>
    <t>Кредиторська заборгованість станом на 01.01.2023 року Будівництво проспекту Висоцького на ділянці від вул. Кошевого О. до вул. Центральна в селі Фонтанка Лиманського району Одеської області  (договір №13/12 від 13.12.2021 року акт виконаних робіт від 16.12.2022 року)</t>
  </si>
  <si>
    <t>будівництво автомобільних доріг місцевого значення, вулиць і доріг комунальної власності в населених пунктах: Будівництво проспекту Висоцького на ділянці від вул. Кошевого О. до вул. Центральна в селі Фонтанка Лиманського району Одеської області</t>
  </si>
  <si>
    <t>капітальний ремонт з благоустрою, облаштування зон відпочинку на території в районі житлових будинків за адресою по вул.Центральна 4,7 у с. Олександрівка Фонтанської сільської ради Одеського району Одеської області</t>
  </si>
  <si>
    <t>Будівництво та утримання об’єктів соціально-культурної сфери громади</t>
  </si>
  <si>
    <t>Утримання в належному стані внутрішніх мереж  теплопостачання: Придбання та монтаж котла(заміна котла)  в Фонтанській сільській раді за адресою: Одеська область, Одеський район, с. Фонтанка, вул. Степна, 4</t>
  </si>
  <si>
    <t xml:space="preserve">Благоустрій населених пунктів </t>
  </si>
  <si>
    <t>Будівництво проспекту Висоцького на ділянці від вл.Кошового О до вул.Центральна в с.Фонтанка Фонтанської сільської ради Одеського району Одеської області</t>
  </si>
  <si>
    <t>Запровадження енергозберігаючих технологій, впровадження проектів засобів управління зовнішнім освітленням на території громади</t>
  </si>
  <si>
    <t xml:space="preserve">Поточний ремонт мережі вуличного освітлення по вул. Західна в с.Олександрівка Одеського району Одеської області </t>
  </si>
  <si>
    <t>Будівництво вуличного освітлення від автодороги Одеса-Миколаїв  вздовж вул Центральна  до буд 1 в с. Олександівка Одеського району Одеської області</t>
  </si>
  <si>
    <t>Поточний ремонт мережі вуличного освітлення по вул.Молодіжна в с.Олександрівка Одеського району Одеської області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</si>
  <si>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по вул.Семенова с.Фонтанка Одеського районуОдеської області </t>
  </si>
  <si>
    <t>Утримання світлофорних комплексів («Одеса –Южний, р-н СБК та ДНЗ «Гніздечко» вул. Семенова –Центральна с.Фонтанка; «Одеса Южний вул.Дерібасівська/Грецька с.Фонтанка Одеса –Южний на перехрестті вул.Семенова –Гагаріна с.Фонтанка</t>
  </si>
  <si>
    <t xml:space="preserve">Управління капітального будівництва </t>
  </si>
  <si>
    <t>всього</t>
  </si>
  <si>
    <t>Управління капітального будівництва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</si>
  <si>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</si>
  <si>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</si>
  <si>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</si>
  <si>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</si>
  <si>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</si>
  <si>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</si>
  <si>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</si>
  <si>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2024    рік</t>
  </si>
  <si>
    <t>2025    рік</t>
  </si>
  <si>
    <t>І. Показники затрат</t>
  </si>
  <si>
    <t>грн.</t>
  </si>
  <si>
    <t>грн</t>
  </si>
  <si>
    <t>Кількість мешканок та мешканців громади, що користуються послугами з благоустрою, всього, в т.ч.:</t>
  </si>
  <si>
    <t>осіб</t>
  </si>
  <si>
    <t>24 312</t>
  </si>
  <si>
    <t>жінок</t>
  </si>
  <si>
    <t>13 629</t>
  </si>
  <si>
    <t>чоловіків</t>
  </si>
  <si>
    <t>10 683</t>
  </si>
  <si>
    <t>II Показники продукту</t>
  </si>
  <si>
    <t>Кількість об'єктів вуличного освітлення, що підлягають обслуговуванню</t>
  </si>
  <si>
    <t>од.</t>
  </si>
  <si>
    <t>Кількість об'єктів  благоустрою, що підлягають реконструкції</t>
  </si>
  <si>
    <t>шт.</t>
  </si>
  <si>
    <t>Кількість світлофорних об'єктів , що обслуговуються в Фонтанській громаді</t>
  </si>
  <si>
    <r>
      <t xml:space="preserve">Кількість </t>
    </r>
    <r>
      <rPr>
        <sz val="10"/>
        <rFont val="Times New Roman"/>
        <family val="1"/>
      </rPr>
      <t>пожежних гідрантів</t>
    </r>
    <r>
      <rPr>
        <sz val="10"/>
        <color indexed="8"/>
        <rFont val="Times New Roman"/>
        <family val="1"/>
      </rPr>
      <t xml:space="preserve"> Фонтанської громади, що обслуговуються</t>
    </r>
  </si>
  <si>
    <t>Протяжність  доріг, для поточного ремонту</t>
  </si>
  <si>
    <t>Протяжність  водогону, для поточного ремонту</t>
  </si>
  <si>
    <t>III. Показники ефективності</t>
  </si>
  <si>
    <t>Середні витрати на один утримання об'єктів вуличного освітлення</t>
  </si>
  <si>
    <t>Середні витрати на один об'єкт з реконструкції благоустрою</t>
  </si>
  <si>
    <t>Середня вартість утримання одного пожежного гідранта</t>
  </si>
  <si>
    <t>Середні витрати на ремонт дороги</t>
  </si>
  <si>
    <t>Середні витрати на ремонт водогону</t>
  </si>
  <si>
    <t>IV Показники якості</t>
  </si>
  <si>
    <t>Динаміка середніх витрат на 1 об'єкт вуличного освітлення</t>
  </si>
  <si>
    <t>%</t>
  </si>
  <si>
    <t>Динаміка створення об'єктів благоустрою</t>
  </si>
  <si>
    <t>Відсоток обслуговування пожежних гідрантів  Фонтанської громади</t>
  </si>
  <si>
    <t xml:space="preserve">Відсоток охоплення мешканців громади послугами з благоустрою, всього, в тч 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</si>
  <si>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</si>
  <si>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</si>
  <si>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</si>
  <si>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</si>
  <si>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</si>
  <si>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</si>
  <si>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</si>
  <si>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</si>
  <si>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</si>
  <si>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</si>
  <si>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</si>
  <si>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</si>
  <si>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</si>
  <si>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</si>
  <si>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</si>
  <si>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</si>
  <si>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</si>
  <si>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</si>
  <si>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</si>
  <si>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</si>
  <si>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Утримання в належному стані зовнішніх мереж водовідведення:  Капітальний ремонт водопостачання по вул. Лугова 3 від траси М-28 до буд. №60 в с. Вапнярка Фонтанської сільської ради Одеського району Одеської області. Коригування проєкту</t>
  </si>
  <si>
    <t>управління капітального будівництва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</si>
  <si>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Степова ТП-583 -ЩЗО1; ТП-583-ЩЗО2;  ТП-590 ЩЗО; ТП-482 ЩЗО)  с. Фонтанка Одеського району Одеської </t>
  </si>
  <si>
    <t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Патріотична ТП-737 ЩЗО-3;ТП-380 ЩЗО-4; ТП-284 ЩЗО-5; вул. 30-річчя Перемоги ТП-605 ЩЗО; вул. Миру ТП-487 ЩЗО;  вул. Дніпровська ТП-682 ЩЗО) с. Фонтанка Одеського району Одеської області</t>
  </si>
  <si>
    <t>Утримання в належному стані зовнішніх мереж водопостачання: Реконструкція водопровідних вводів з облаштуванням засобами обліку, за адресою: Одеська область, Одеський район, с. Фонтанка Миколаївська дорога біля Будинку культури</t>
  </si>
  <si>
    <t xml:space="preserve">Будівництво автомобільних доріг місцевого значення, вулиць і доріг комунальної власності в населених пунктах  по вул.Грушевського на ділянці будинків №27-51 в селі Фонтанка Одеського району Одеської області </t>
  </si>
  <si>
    <t xml:space="preserve">будівництво автомобільних доріг місцевого значення, вулиць і доріг комунальної власності в населених пунктах по вул. Сковороди  від вул. Вишнева до вул. Нова в селі Фонтанка Одеського району Одеської області </t>
  </si>
  <si>
    <t>будівництво автомобільних доріг місцевого значення, вулиць і доріг комунальної власності в населених пунктах по вул. Марсельська від вул. Бочарова до вул. Одеська в с. Ліски Одеського району Одеської області</t>
  </si>
  <si>
    <t>Експлуатаційне утримання вулиць та доріг комунальної власності «Поточний ремонт дорожнього покриття в Олександрівському старостинському окрузі Одеського району Одеської області» (в т.ч. виготовлення кошторисної документації та послуги технічного нагляду ) в с.Світле вул.Комунальна; -вул.Зелена; -проїзд між вулицями Польова та Степна; -Індустріальна, в с.Олександрівка:  вул.Ювілейна  вул.Одеська; вул.Новоселів; вул.Гагаріна;</t>
  </si>
  <si>
    <t xml:space="preserve">будівництво автомобільних доріг місцевого значення, вулиць і доріг комунальної власності в населених пунктах по вул.Квіткова в с. Олександрівка Одеського району Одеської області </t>
  </si>
  <si>
    <t>роботи з розробки проектної документації з будівництва доріг місцевого значення в населених пунктах: "Нове будівництво ділянки вулиці Рибацька від вул.Дачна,1 до вул. Рибацька,81 в селі Фонтанка Одеського району Одеської області"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</si>
  <si>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КТП-505 по вул. Польова в селі Світле Одеського району Одеської області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</si>
  <si>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КТП-302 по вул. Комунальна в селі Світле Одеського району Одеської області</t>
  </si>
  <si>
    <t xml:space="preserve">Розроблення та затвердження схем санітарного очищення населених пунктів Фонтанської сільської ради Одеського району Одеської області </t>
  </si>
  <si>
    <t>№ завдання</t>
  </si>
  <si>
    <t>№ заходу</t>
  </si>
  <si>
    <t>капітальний ремонт з благоустрою, облаштування зон відпочинку біля  будинків  № 13,17,18,19,30 по вул.Центральна  в с. Фонтанка Фонтанської сільської ради Одеського району Одеської області</t>
  </si>
  <si>
    <t xml:space="preserve">Поточний ремонт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</t>
  </si>
  <si>
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(експертиза  відкоригованого проекту)</t>
  </si>
  <si>
    <r>
      <t xml:space="preserve">Експлуатаційне утримання вулиць та доріг комунальної власності «Поточний ремонт дорожнього покриття в Крижанівському старостинському окрузі Одеського району Одеської області» (в т.ч. виготовлення кошторисної документації та послуги технічного нагляду): в </t>
    </r>
    <r>
      <rPr>
        <b/>
        <sz val="10"/>
        <rFont val="Times New Roman"/>
        <family val="1"/>
      </rPr>
      <t>с.Крижанівка</t>
    </r>
    <r>
      <rPr>
        <sz val="10"/>
        <rFont val="Times New Roman"/>
        <family val="1"/>
      </rPr>
      <t xml:space="preserve"> - вул.Набережна. - вул.Ювілейна. - вул.Центральна. - вул.Рибача. - вул.Морська. </t>
    </r>
    <r>
      <rPr>
        <b/>
        <sz val="10"/>
        <rFont val="Times New Roman"/>
        <family val="1"/>
      </rPr>
      <t>с.Ліски</t>
    </r>
    <r>
      <rPr>
        <sz val="10"/>
        <rFont val="Times New Roman"/>
        <family val="1"/>
      </rPr>
      <t>: -вул.Касьяненко -пров.Джерельний -вул.Л.Українки</t>
    </r>
  </si>
  <si>
    <r>
      <t xml:space="preserve">Експлуатаційне утримання вулиць та доріг комунальної власності «Поточний ремонт дорожнього покриття в Новодофінівському старостинському окрузі Одеського району Одеської області» (в т.ч. виготовлення кошторисної документації та послуги технічного нагляду ) </t>
    </r>
    <r>
      <rPr>
        <b/>
        <sz val="10"/>
        <rFont val="Times New Roman"/>
        <family val="1"/>
      </rPr>
      <t>с.Нова Дофінівка</t>
    </r>
    <r>
      <rPr>
        <sz val="10"/>
        <rFont val="Times New Roman"/>
        <family val="1"/>
      </rPr>
      <t xml:space="preserve">  вул.Молодіжна; вул.Зеленавул.Радісна вул.Шкільна вздовж вул. Соборна до вул. Радісна вул. Приморська вул.Ювілейнавул.Соборна (Суворова) вул.Шахтарська </t>
    </r>
    <r>
      <rPr>
        <b/>
        <sz val="10"/>
        <rFont val="Times New Roman"/>
        <family val="1"/>
      </rPr>
      <t xml:space="preserve">с.Вапнярка </t>
    </r>
    <r>
      <rPr>
        <sz val="10"/>
        <rFont val="Times New Roman"/>
        <family val="1"/>
      </rPr>
      <t>вул.Лугова вул.Лугова -</t>
    </r>
  </si>
  <si>
    <r>
      <t xml:space="preserve">виготовлення проектно - кошторисної документації на обєкт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(коригування )</t>
    </r>
    <r>
      <rPr>
        <b/>
        <sz val="10"/>
        <rFont val="Times New Roman"/>
        <family val="1"/>
      </rPr>
      <t>"</t>
    </r>
  </si>
  <si>
    <r>
      <t xml:space="preserve">Поточний ремонт мережі вуличного освітлення по вул.Набережна вздовж буд,№1,№2та №3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</si>
  <si>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r>
      <t xml:space="preserve">Поточний ремонт мережі вуличного освітлення по вул.Літейна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</si>
  <si>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t>Напрями діяльності і заходи реалізації Програми</t>
  </si>
  <si>
    <t xml:space="preserve">Показники результативності Програми </t>
  </si>
  <si>
    <t xml:space="preserve">Заходи із захисту приміщень бюджетних установ: Поточний ремонт приміщення для розміщення ясельної групи в закладі дошкільної освіти (ясла-садок) "КАЗКОВА РІВ'ЄРА " Фонтанської сільської ради, за адресою: Одеська область, Одеський район, с. Олександрівка, вул. Центральна, 3А </t>
  </si>
  <si>
    <t>відновлення вуличного електропостачання (розпломбування \ опломбування лічильників ,підключення електропостачання)</t>
  </si>
  <si>
    <t xml:space="preserve"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 (розробка проектно- кошторисної докукментації та експертиза проекту) </t>
  </si>
  <si>
    <t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</t>
  </si>
  <si>
    <t>Поточний ремонт мережі зовнішнього електропостачання вуличного освітлення по вул. Молодіжна,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</si>
  <si>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Серпнева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</si>
  <si>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Сонячна</t>
  </si>
  <si>
    <t>Послуги з поточного ремонту та технічного обслуговування зовнішніх мереж електропостачання (враховуючі встановлення астрономічного таймеру в ТП 770 ЩЗО в селі Фонтанка Одеського району Одеської області вул. Заставська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</si>
  <si>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вулиці Дніпровська до провулку Степний)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</si>
  <si>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 провулку Степний до вул. Незалежності)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</si>
  <si>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Незалежності до вул. Олега Кошового)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</si>
  <si>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8 Березня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</si>
  <si>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Соборна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</si>
  <si>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Тіраспольська</t>
  </si>
  <si>
    <t xml:space="preserve">Послуги з поточного ремонту та технічного обслуговування зовнішніх мереж електропостачання ( встановлення астрономічного таймеру в ТП-697 ЩЗО) по вул. Піонерська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</si>
  <si>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по вул. Олега Кошового в селі Фонтанка Одеського району Одеської області (встановлення астромічних таймерів в ТП-670 ЩЗО ; ТП-602 ЩЗО)</t>
  </si>
  <si>
    <t>Послуги з поточного ремонту та технічного обслуговування зовнішніх мереж електропостачання по вул. Приморська в селі Фонтанка Одеського району Одеської області (встановлення астромічних таймерів в  ТП-26 ЩЗО)</t>
  </si>
  <si>
    <t>Послуги з поточного ремонту та технічного обслуговування зовнішніх мереж електропостачання по вул. Сонячна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</si>
  <si>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 Незалежності в селі Фонтанка Одеського району Одеської області (встановлення астромічних таймерів в ТП-11 ЩЗО)</t>
  </si>
  <si>
    <t>Послуги з поточного ремонту та технічного обслуговування зовнішніх мереж електропостачання по вул. Врожайна в селі Фонтанка Одеського району Одеської області (встановлення астромічних таймерів в ТП-662 ЩЗО)</t>
  </si>
  <si>
    <t>Послуги з поточного ремонту та технічного обслуговування зовнішніх мереж електропостачання по вул. Чехова в селі Фонтанка Одеського району Одеської області (встановлення астромічних таймерів в ТП-120 ЩЗО)</t>
  </si>
  <si>
    <t>Послуги з поточного ремонту та технічного обслуговування зовнішніх мереж електропостачання по вул. Паркова в селі Фонтанка Одеського району Одеської області (встановлення астромічних таймерів в ТП-663 ЩЗО)</t>
  </si>
  <si>
    <t>Послуги з поточного ремонту та технічного обслуговування зовнішніх мереж електропостачання по вул. Західна в селі Фонтанка Одеського району Одеської області (встановлення астромічних таймерів в ТП-694 ЩЗО)</t>
  </si>
  <si>
    <t>Послуги з поточного ремонту та технічного обслуговування зовнішніх мереж електропостачання по вул. Полтавська в селі Фонтанка Одеського району Одеської області (встановлення астромічних таймерів в ТП-664 ЩЗО)</t>
  </si>
  <si>
    <t>Послуги з поточного ремонту та технічного обслуговування зовнішніх мереж електропостачання по вул. Вишнева в селі Фонтанка Одеського району Одеської області (встановлення астромічних таймерів в ТП-696 ЩЗО)</t>
  </si>
  <si>
    <t>Послуги з поточного ремонту та технічного обслуговування зовнішніх мереж електропостачання по вул. Тініста в селі Фонтанка Одеського району Одеської області (встановлення астромічних таймерів в ТП-688 ЩЗО)</t>
  </si>
  <si>
    <t>Послуги з поточного ремонту та технічного обслуговування зовнішніх мереж електропостачання по вул. Капітана Марінеску в селі Фонтанка Одеського району Одеської області (встановлення астромічних таймерів в ТП-693 ЩЗО)</t>
  </si>
  <si>
    <t>Послуги з поточного ремонту та технічного обслуговування зовнішніх мереж електропостачання по вул. Лесі Українки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</si>
  <si>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вул.Грушевського в селі Фонтанка Одеського району Одеської області (встановлення астромічних таймерів в ТП-691 ЩЗО)</t>
  </si>
  <si>
    <t>Поточний ремонт мережі зовнішнього електропостачання (з встановлення елементів дістанційного управління освітленням) по вул. Касьяненка і Центральна ЩНО13, 12)  в с. Ліски, Одеського р-ну, Одеської області</t>
  </si>
  <si>
    <t>Поточний ремонт мережі зовнішнього електропостачання по вул. Центральна, с. Олександрівка, Одеського району Одеської області</t>
  </si>
  <si>
    <t xml:space="preserve">Поточний ремонт водопроводу по вул. Марсельська   (від буд.11  до буд.39)  в с-ще Ліски Одеського району Одеської області» </t>
  </si>
  <si>
    <t>Капітальний ремонт вулиці комунальної власності в населеному пункті  с. Нова Дофінівка, вул.Т.Шевченко Одеського району Одеської області (ремонт дорожнього покриття з тампонуванням вирви, що виникла в результаті ракетного обстрілу)</t>
  </si>
  <si>
    <t>Капітальний ремонт вулиці комунальної власності в населеному пункті в с. Фонтанка, від будинку Гоголя2а, до будинку Гоголя 40/2 Одеського району Одеської області</t>
  </si>
  <si>
    <t>Будівництво, ремонт та облаштування споруд цивільного захисту(укриття, бомбосховищ, тощо):Поточний ремонт щодо запобігання замоканню стін підвального приміщення КЗ"  Фонтанськй сільський будинок культури  який розташований за адресою Одеська область. Одеський район с. Фонтанка , вул Центральна 46</t>
  </si>
  <si>
    <t>реконструкціят будівлі Фонтанської сільської ради та  улаштування обєкту цивільного захисту (укриття) за адресою Одеська область.Одеський район с. с.Фонтанска вул. Степна 4</t>
  </si>
  <si>
    <t>Нове будівництво пожежного ДЕПО в селі Фонтанка Одеської області, Одеського району</t>
  </si>
  <si>
    <t xml:space="preserve">Поточний ремонт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</si>
  <si>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Грецька до вул. Дніпровська) в селі Фонтанка Одеського району Одеської області 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</si>
  <si>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(виготовленняпроектно- кошторисної документації та виготовлення експертного висновку )</t>
  </si>
  <si>
    <t>Послуги з поточного ремонту та технічного обслуговування зовнішніх мереж електропостачання по вул.Центральна в селі Фонтанка Одеського району Одеської області (встановлення астромічних таймерів в ТП-679 ЩЗО; ТП-511 ЩЗО, ТП- 400 ЩЗО; ТП-402 ЩЗО)</t>
  </si>
  <si>
    <t>Поточний ремонт мережі зовнішнього електропостачання (з встановлення елементів дістанційного управління освітленням) по вул. Сонячна  в с. Крижанівка, Одеського р-ну, Одеської області</t>
  </si>
  <si>
    <t>Реконтрукція мостового переходу через Аджалицький лиман на км22+ 856 автомобільної дороги загального користування державного значення М-28 Одеса-Южне- /М-14/ з підїздами(КЕКВ 3142)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</si>
  <si>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 т.ч.  послуги технічного нагляду )</t>
  </si>
  <si>
    <t xml:space="preserve">Послуги з поточного ремонту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</si>
  <si>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>Послуги з поточного ремонту мережі вуличного освітлення по вул. Гоголя в с. Фонтанка, Одеського району Одеської області</t>
  </si>
  <si>
    <t>Послуги з поточного ремонту мережі вуличного освітлення по вул. Степна в с. Фонтанка, Одеського району Одеської області</t>
  </si>
  <si>
    <t>послуги з поточного ремонту мережі вуличного освітлення по пров. Набережний в с. Фонтанка, Одеського району Одеської області</t>
  </si>
  <si>
    <t>Послуги з поточного ремонту мережі вуличного освітлення по вул. Патріотична в с. Фонтанка, Одеського району Одеської області</t>
  </si>
  <si>
    <t>Послуги з поточного ремонту мережі вуличного освітлення по вул. Миру в с. Фонтанка, Одеського району Одеської області</t>
  </si>
  <si>
    <t>Послуги з поточного ремонту мережі вуличного освітлення по вул. Набережна в с. Фонтанка, Одеського району Одеської області</t>
  </si>
  <si>
    <t>Послуги з поточного ремонту мережі вуличного освітлення по вул. Шкільна в с. Фонтанка, Одеського району Одеської області</t>
  </si>
  <si>
    <t>Послуги з поточного ремонту мережі вуличного освітлення по вул. Виноградна в с. Фонтанка, Одеського району Одеської області</t>
  </si>
  <si>
    <t>Послуги з поточного ремонту мережі вуличного освітлення по вул. Соборна в с. Фонтанка, Одеського району Одеської області</t>
  </si>
  <si>
    <t>Послуги з поточного ремонту мережі вуличного освітлення по вул. Марінеску капітана в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</si>
  <si>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с-щі Ліски Одеського району Одеської області (встановлення астрономічних таймерів)</t>
  </si>
  <si>
    <t>послуги з поточного ремонту мережі вуличного освітлення по вул. Пушкіна в с. Фонтанка, Одеського району Одеської області</t>
  </si>
  <si>
    <t>Поточний ремонт мережі водовідведення та вимощеня  будівлі амбулаторії в селі Крижанівка КОМУНАЛЬНОГО НЕКОМЕРЦІЙНОГО ПІДПРИЄМСТВА «ЦЕНТР ПЕРВИННОЇ МЕДИКО-САНІТАРНОЇ допомоги»  ФОНТАНСЬКОЇ СІЛЬСЬКОЇ РАДИ ОДЕСЬКОГО РАЙОНУ ОДЕСЬКОЇ ОБЛАСТІ розташованої за адресою :Одеська область, Одеський район, с. Крижанівка, вул. Ярошевської, 6уд№ 22</t>
  </si>
  <si>
    <t>Поточний ремонт доріг внутрішньоквартальних проїздів   біля  будинків 4,5,6,7 по вулиці Центральна в с. Олександрівка Одеського району Одеської області  ( в т.ч. виготовлення кошторисної документації та послуги технагляду)</t>
  </si>
  <si>
    <t>Розробка проектно-кошторисної документації з реконструкції лінії ПЛ-10КВ з переносом з периметру забудови комплексу сімейного відпочинку (дітячого майданчика) з елементами благоустрою  прилеглої території за адресою с.Фонтанка провулок Хмельницького Богдана 1/1</t>
  </si>
  <si>
    <t>послуги з поточного ремонту вуличних електричних мереж  освітлення вул. Одеська в с. Олександрівка, Одеського району Одеської області</t>
  </si>
  <si>
    <t>послуги з поточного ремонту мережі вуличного освітлення по вул. Десантна в с. Вапнярка, Одеського району Одеської області</t>
  </si>
  <si>
    <t xml:space="preserve"> послуги з поточного ремонту мережі вуличного освітлення по вул. Шкільна в с. Нова Дофінівка, Одеського району Одеської області</t>
  </si>
  <si>
    <t>послуги з поточного ремонту мережі вуличного освітлення по вул. Приморська в с. Нова Дофінівка, Одеського району Одеської області</t>
  </si>
  <si>
    <t>послуги з поточного ремонту мережі вуличного освітлення по вул. Гагаріна в с. Нова Дофінівка, Одеського району Одеської області</t>
  </si>
  <si>
    <t>послуги з поточного ремонту мережі вуличного освітлення по вул. Центральна в с. Нова Дофінівка, Одеського району Одеської області</t>
  </si>
  <si>
    <t>послуги з поточного ремонту мережі вуличного освітлення по вул. Зелена в с .Нова Дофінівка, Одеського району Одеської області</t>
  </si>
  <si>
    <t xml:space="preserve">Послуги з поточного ремонту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(друга черга) </t>
  </si>
  <si>
    <t>КП "Надія"</t>
  </si>
  <si>
    <t>Оплата електроенергії</t>
  </si>
  <si>
    <t>ВСЬОГО ПО ПРОГРАМІ</t>
  </si>
  <si>
    <t>Технічне обслуговування та утримання мереж електропостачання (розпломбування/опломбування;заміна/ повірка лічильників, підключення електропостачання)</t>
  </si>
  <si>
    <t xml:space="preserve">Підготовка до опалювального сезону 2024-2025 (обслуговування газового обладнання адміністративних будівель Фонтанської сільської ради с.Крижанівка, с.Фонтанка с.Нова Дофінівка, с.Олександрівка - (проведення метрологічної перевірки сигналізаторів з оформленням паспорту, перевірка стану димоходів та вентканалів, поточний ремонт та ревізія газового обладнання, наладка модемного зв’язку та заміна АКБ модему)  на суму  </t>
  </si>
  <si>
    <t>Послуги з поточного ремонту мережі вуличного освітлення  біля висотних будівель по вул. Центральна в с. Фонтанка, Одеського району Одеської області</t>
  </si>
  <si>
    <t>Послуги з поточного ремонту мережі вуличного освітлення біля висотного будинку на території  с. Олександрівка вул. Центральна 4  , Одеського району Одеської області</t>
  </si>
  <si>
    <t>Виготовлення ПКД по обєкту " Реконструкція вулиці Академіка Заболотного на території Фонтанської сільської ради від вулиці Академіка Сахарова у м. Одесі до кільця біля ТРЦ «Рів’єра» у с. Фонтанка Одеського району Одеської області"</t>
  </si>
  <si>
    <t>Утримання в належному стані зовнішних мереж водовідведення: Капітальний ремонт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</si>
  <si>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послуги з поточного ремонту мережі вуличного освітлення по  вул.2-я Лугова в с.Вапнярка, Одеського району Одеської області</t>
  </si>
  <si>
    <t>послуги з поточного ремонту мережі вуличного освітлення по вул.Лиманна в с.Вапнярка, Одеського району Одеської області</t>
  </si>
  <si>
    <t>послуги з поточного ремонту мережі вуличного освітлення по вул. Зоряна в с.Нова Дофінівка, Одеського району Одеської області</t>
  </si>
  <si>
    <t>послуги з поточного ремонту мережі вуличного освітлення по вул. Незалежності в с.Фонтанка, Одеського району Одеської області</t>
  </si>
  <si>
    <t>послуги з поточного ремонту мережі вуличного освітлення по вул. Молодіжна в с.Нова Дофінівка, Одеського району Одеської області</t>
  </si>
  <si>
    <t>послуги з поточного ремонту мережі вуличного освітлення по вул. Івана Франка в с.Нова Дофінівка, Одеського району Одеської області</t>
  </si>
  <si>
    <t xml:space="preserve">Поточний ремонт асфальтобетонного покриття автомобільної дороги по вулиці Академіка Заболотного (на території с.Крижанівка, сщ. Ліски та с. Фонтанка) від вулиці Академіка Сахарова у м. Одесі до кільця ТРЦ «Рів’єра» у с. Фонтнка  Одеського району Одеської області </t>
  </si>
  <si>
    <t xml:space="preserve"> Поточний ремонт водопроводу на вул. Юбілейна  (від буд.№1 до  буд. № 21) в с. Крижанівка  Одеського району Одеської області» (в т.ч. виготовлення кошторисної документації  та послуги з технічного нагляду)</t>
  </si>
  <si>
    <t>Капітальний ремонт пішохідної доріжки біля будинку КЗ «Фонтанській будинок культури» с. Фонтанка Одеського району Одеської області</t>
  </si>
  <si>
    <t xml:space="preserve">Поточний ремонт водопроводу на вул. Садова (від  вул. Центральна до буд №1) в с. Фонтанка Одеського району Одеської області» (в т.ч. виготовлення кошторисної документації  та послуги з технічного нагляду) </t>
  </si>
  <si>
    <t>Послуги з поточний ремонту та технічного обслуговування зовнішніх мереж електропостачання по усуненню безоблікового споживання електроенергії на потреби вуличного освітлення  в с. Фонтанка Одеського району Одеської області( в тому числі виготовлення кошторисної документації)</t>
  </si>
  <si>
    <t>Послуги з поточного ремонту та технічного обслуговування зовнішніх мереж електропостачання в селі Ліски Одеського району Одеської області  вул. Чономорська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</si>
  <si>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Шевченка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</si>
  <si>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Новоселів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</si>
  <si>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провулок Зоряний від буд 4 до Полева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</si>
  <si>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Миру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</si>
  <si>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Садова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</si>
  <si>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Чорноморська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</si>
  <si>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Перемоги</t>
  </si>
  <si>
    <t>Послуги з поточного ремонту мережі вуличного освітлення біля висотних будинків на території с. Олександрівка по вул. Молодіжна Одеського району Одеської області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</si>
  <si>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38, 39 в селі Фонтанка Одеського району Одеської області </t>
  </si>
  <si>
    <t>Капітальний ремонт дорожнього покриття по вул Рибацька (на ділянці від вул.Дачна 1 до буд 81 по вул. Рибацька) в с Фонтанка Одеського району Одеської області ( у тому числі розробка ПКД, експертизу та тех.нагляд)</t>
  </si>
  <si>
    <t>Розроблення проектної документації з будівництва  доріг місцевого значення в населених пунктах: Нове будівництво автомобільної дороги по вул. Рибацька, на ділянці від вул.1-ша Дачна будинок 1 до вул. Рибацька, будинок 81 в селі Фонтанка Одеського району Одеської області</t>
  </si>
  <si>
    <t>Капітальний ремонт автомобільної дороги місцевого значення комунальної власності  по вул. Гоголя,  на ділянці від будинку  2, до будинку  26 в селі Фонтанка Одеського району Одеської області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</si>
  <si>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22,23,27,28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</si>
  <si>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24, 26, 31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</si>
  <si>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1,1А, 2 в селі Фонтанка Одеського району Одеської області </t>
  </si>
  <si>
    <t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Центральна29,33,36,37 в селі Фонтанка Одеського району Одеської області</t>
  </si>
  <si>
    <t>Благоустрій населених пунктів, а саме роботи з будівництва мережі вуличного освітлення траси М-28 від  вул. Садова  до вул.Лугова в с. Вапнярка Одеського району Одеської області</t>
  </si>
  <si>
    <t xml:space="preserve">Утримання в належному стані зовнішніх мереж електропостачання, а саме послуги з поточного ремонту мережі вуличного освітлення по Лугова в с.Вапнярка, Одеського району Одеської області </t>
  </si>
  <si>
    <t>Утримання в належному стані зовнішніх мереж електропостачання, а саме послуги з поточного ремонту мережі вуличного освітлення по Берегова в с.Вапнярка,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</si>
  <si>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по вулиці вул. Десантна від № 90 до вул.Бузкова в с.Вапнярка,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</si>
  <si>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по вулиці вул. Травнева, в с.Нова Дофінівка 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</si>
  <si>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 електроживлення та освітлення в с. Нова Дофіновка вул. Ноябрська Одеського району Одеської області</t>
  </si>
  <si>
    <t>благоустрій населених пунктів, а саме роботи  з будівництва мереж електроживлення та освітлення в с. Вапнярка вул.Весняна  Одеського району Одеської області</t>
  </si>
  <si>
    <t>благоустрій населених пунктів, а саме роботи  з будівництва мереж електроживлення та освітлення  по вул.Садова в с.Вапнярка  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</si>
  <si>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провулку від вул. Степова до вул. 3-я Лугова   в с.Вапнярка,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</si>
  <si>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по вулиці вул. Степова в  с.Нова Дофінівка,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</si>
  <si>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по вулиці вул. Соборна від вулиці Молодіжна, до вулиці Радісна в с. Нова Дофінівка,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</si>
  <si>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вул.Зернова від вул.Молодіжна до вул.Радісна с. Нова Дофінівка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</si>
  <si>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в с. Нова Дофінівка вул.Курортна 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</si>
  <si>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в с. Нова Дофінівка, зупиночний комплекс 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</si>
  <si>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в с. Фонтанка вул. Провулок Курортний,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</si>
  <si>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 провулку від буд № 52 вул.Степова до буд.№  75 вул.Лиманна в с. Вапнярка 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</si>
  <si>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 вуличного освітлення  провулків від буд № 12 А до буд № 10 Б та  від буд.№ 2 до буд. № 10Г вул.Степова  в с. Вапнярка 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</si>
  <si>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в с. Олександрівка по вулиці Нова (від вул.Молодіжна до вул Київська) Одеський район, Одеського району Одеської області</t>
  </si>
  <si>
    <t>Послуги з поточного ремонту мережі вуличного освітлення по вул. Шевченко в с.Олександрівка, Одеського району Одеської області</t>
  </si>
  <si>
    <t>Послуги з нового приєднання до електричної мережі оператора системи розподілу мережі зовнішнього освітлення з проектуванням та облаштуванням ЩЗО КТП-276 по вул.Київська в с.Олександрівка Одеського району Одеської області</t>
  </si>
  <si>
    <t>Послуги з поточного ремонту вуличні електричні мережі освітлення по вулиці Дніпровська в с.Фонтанка Одеського району Одеської області</t>
  </si>
  <si>
    <t>Послуги з поточного ремонту вуличні електричні мережі освітлення по вулиці Тіниста в с.Фонтанка Одеського району Одеської області</t>
  </si>
  <si>
    <t>послуги з підключення до електромережі генераторів резервного живлення адміністративного приміщення, що розташоване за адресою : вул. Ветеранів 5,село Крижанівка -94640</t>
  </si>
  <si>
    <t>Послуги з поточного ремонту вуличні електричні мережі освітлення по вулиці Уральська(Миколаївська) в с.Світле Одеського району Одеської області</t>
  </si>
  <si>
    <t>Послуги з поточного ремонту вуличні електричні мережі освітлення по вулиці Індустріальна  в с.Світле Одеського району Одеської області</t>
  </si>
  <si>
    <t>Послуги з нового приєднання до електричної мережі оператора системи розподілу мережі зовнішнього освітлення з проектуванням та облаштуванням  КТП-302 по вул.Індустріальна в с.Світле Одеського району Одеської області</t>
  </si>
  <si>
    <t>Послуги з поточного ремонту вуличні електричні мережі освітлення по вулиці Західна в с. Олександрівка Одеського району Одеської області</t>
  </si>
  <si>
    <t>«Послуги з поточного ремонту та технічного обслуговування зовнішніх мереж  вуличного освітлення в с. Фонтанка по вул. Центральна від траси М – 28 Одеса – Южний до вул.Нова»</t>
  </si>
  <si>
    <t xml:space="preserve">утримання в належному стані  зовнішніх мереж  водопостачання: Капітальний ремонт водопроводу по вул.Західна від буд. №51 до провулка Айвазовского, 16 в с.Фонтанка Одеського району Одеської області </t>
  </si>
  <si>
    <t xml:space="preserve">утримання в належному стані зовнішніх мереж водопостачання:  Капітальний ремонт водопроводу по вул. Лугова 3 від траси М-28 до буд. №60 в с. Вапнярка Фонтанської сільської ради Одеського району Одеської області. Коригування проєкту  </t>
  </si>
  <si>
    <t xml:space="preserve">Поточний ремонт  світлофорного  комплексу  («Одеса –Южний, р-н СБК та ДНЗ «Гніздечко» вул. Семенова –Центральна в с.Фонтанка </t>
  </si>
  <si>
    <t xml:space="preserve">Поточний ремонт світлофорного  комплексу  «Одеса Южний вул.Дерібасівська / Грецька в с.Фонтанка </t>
  </si>
  <si>
    <t xml:space="preserve">Поточний ремонт світлофорного  комплексу  Одеса –Южний на перехрестті вул.Семенова-Гагаріна в с.Фонтанка </t>
  </si>
  <si>
    <t>відділ житлово-комунального господарства</t>
  </si>
  <si>
    <t>Утримання в належному стані зовнішніх мереж електропостачання, а саме послуги з поточного ремонту мережі вуличного освітлення вулиць та провулків між буд № 8/8, 7/2, 8/1, 40 по вул. Центральна село Фонтанка Одеського району Одеської області</t>
  </si>
  <si>
    <t>Поточний ремонт дорожного покриття в Новодофінівському  старостинському окрузі Одеського району Одеської області перехрестя  вул. 3-Лугова від буд.35 до буд.39</t>
  </si>
  <si>
    <t>Виготовлення технічного паспорту нежитлової будівлі по об'єкту - приміщення котельні (пілетна) на території Фонтанської територіальної громади за адресою: с. Фонтанка, вул. Центральна, 42.</t>
  </si>
  <si>
    <t>Виготовлення технічного паспорту нежитлової будівлі по об'єкту - насосна станція з артезіанською свердловиною та башнею Рожновського, яка знаходитьс за адресою: с. Фонтанка, Одеського району, Одеської області, вул. Олександрівська дорога, 11.</t>
  </si>
  <si>
    <t xml:space="preserve">Виготовлення проектно- кошторисної документації на об’єкт «Реконструкція будівлі Крижанівського НВК «ЗОШ І-ІІІ ступенів – ліцею ДНЗ» на території  с. Крижанівка Одеського району Одеської області » </t>
  </si>
  <si>
    <t>сільська рада</t>
  </si>
  <si>
    <t>послуги із облаштування місця відбору води в діючій водопровідній мережі для водозабезпечення громадських потреб за адресою с. Фонтанка .пр.Висоцького 1-2 ( у тому числі технічні умови та  проектування з погодженням проектної документації )</t>
  </si>
  <si>
    <t xml:space="preserve">«Послуги з повірки гідрантів на території громади» </t>
  </si>
  <si>
    <t>«Поточний ремонт гідранту по вулиці Гонтаренко,40 в с.Крижанівка Одеського району Одеської області»</t>
  </si>
  <si>
    <t>«Поточний ремонт гідранту по вул.Центральна кут пр.Висоцького» Одеського району Одеської області</t>
  </si>
  <si>
    <t>«Поточний ремонт дорожнього покриття доріг в старостинському округу с. Олександрівка вул. Новоселів, вул.Одеська, вул.Молодіжна, вул.Центральна; селище Світле вул. Комунальна , вул.Індустріальна Одеського району Одеської області ( в т.ч. виготовлення кошторисної документації та послуги технагляду)</t>
  </si>
  <si>
    <t>«Поточний ремонт внутрішньоквартальні проїздів біля будинків 1,2,3,4,5 по вул. Набережна в с. Олександрівка Одеського району Одеської області;</t>
  </si>
  <si>
    <t xml:space="preserve">Поточний ремонт дорожного покриття  по провулку Лікарняний в Олександрівському старостинському окрузі в с. Олександрівка, Одеського району Одеської області </t>
  </si>
  <si>
    <t>утримання в належному стані зовнішніх мереж водовідведення: поточний ремонт зовнішніх мереж каналізації на території КЗ "Фонтанський сільський будинок культури", який розташований за адресою Одеська обл., Одеський р-н, с.Фонтанка, вул. Центральна 46</t>
  </si>
  <si>
    <t>Додаток № 1 до Програми у редакції 
рішення Фонтанської сільської ради   №2121-VIIІ від 22.05.2024  року</t>
  </si>
  <si>
    <t>Додаток № 2 до Програми у редакції 
рішення Фонтанської сільської ради   №2121-VIIІ від 22.05.2024   року</t>
  </si>
  <si>
    <t>Додаток № 3 до Програми у редакції 
рішення Фонтанської сільської ради   №2121- VIIІ від 22.05.2024 року</t>
  </si>
  <si>
    <t xml:space="preserve"> благоустрій території -Реконструкція пішохідної доріжки з облаштування з елементами благоустрою вздовж вулиці Заболотного на ділянці від будинку №107 по вулиці Південна до будинку №46 по вул. Лугова в селищі Ліски  Одеського району Одеської області</t>
  </si>
  <si>
    <t xml:space="preserve">«Поточний ремонт дорожнього покриття вулиці Академіка Заболотного  яка проходить на території Фонтанської сільської ради (Крижанівка, Ліски, Фонтанка) від вулиці Академіка Сахарова у м. Одеса до кільця біля ТРЦ «Рів’єра» у с. Фонтанка </t>
  </si>
  <si>
    <t xml:space="preserve">Утримання в належному стані внутрішніх мереж  теплопостачання: послуги з монтажу циркуляційного насосу  в Фонтанській сільській раді за адресою: Одеська область, Одеський район, с. Фонтанка, вул. Степна, 4 </t>
  </si>
  <si>
    <t>поточний ремонт дорожнього покриття дороги на території с. Фонтанска вул Центральна Одеського району Одеської області ( в тч. Виготовлення кошторисної документації та послуги технагляду)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</si>
</sst>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</numFmts>
  <fonts count="6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FF0000"/>
      <name val="Times New Roman"/>
      <family val="1"/>
    </font>
    <font>
      <b/>
      <sz val="9.5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justify" vertical="center" wrapText="1"/>
    </xf>
    <xf numFmtId="0" fontId="60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61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vertical="center" wrapText="1"/>
    </xf>
    <xf numFmtId="4" fontId="1" fillId="0" borderId="14" xfId="61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left" vertical="top" wrapText="1"/>
      <protection/>
    </xf>
    <xf numFmtId="3" fontId="1" fillId="0" borderId="12" xfId="6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64" fillId="0" borderId="10" xfId="0" applyFont="1" applyFill="1" applyBorder="1" applyAlignment="1">
      <alignment horizontal="left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6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justify" vertical="center" wrapText="1"/>
    </xf>
    <xf numFmtId="0" fontId="60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60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justify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48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48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7"/>
  <sheetViews>
    <sheetView tabSelected="1" view="pageBreakPreview" zoomScale="75" zoomScaleNormal="75" zoomScaleSheetLayoutView="75" zoomScalePageLayoutView="0" workbookViewId="0" topLeftCell="A202">
      <selection activeCell="C149" sqref="C149:C154"/>
    </sheetView>
  </sheetViews>
  <sheetFormatPr defaultColWidth="9.140625" defaultRowHeight="12.75"/>
  <cols>
    <col min="1" max="1" width="9.140625" style="23" customWidth="1"/>
    <col min="2" max="2" width="30.140625" style="23" customWidth="1"/>
    <col min="3" max="3" width="7.8515625" style="23" customWidth="1"/>
    <col min="4" max="4" width="59.7109375" style="23" customWidth="1"/>
    <col min="5" max="5" width="12.140625" style="23" customWidth="1"/>
    <col min="6" max="6" width="9.8515625" style="23" customWidth="1"/>
    <col min="7" max="7" width="18.57421875" style="24" customWidth="1"/>
    <col min="8" max="8" width="14.140625" style="23" customWidth="1"/>
    <col min="9" max="9" width="11.8515625" style="23" customWidth="1"/>
    <col min="10" max="10" width="10.8515625" style="23" customWidth="1"/>
    <col min="11" max="11" width="11.421875" style="23" customWidth="1"/>
    <col min="12" max="12" width="11.57421875" style="23" customWidth="1"/>
    <col min="13" max="13" width="20.140625" style="23" customWidth="1"/>
    <col min="14" max="16384" width="9.140625" style="23" customWidth="1"/>
  </cols>
  <sheetData>
    <row r="2" spans="8:13" ht="42" customHeight="1">
      <c r="H2" s="91" t="s">
        <v>285</v>
      </c>
      <c r="I2" s="91"/>
      <c r="J2" s="91"/>
      <c r="K2" s="91"/>
      <c r="L2" s="91"/>
      <c r="M2" s="91"/>
    </row>
    <row r="3" spans="4:12" ht="30.75" customHeight="1">
      <c r="D3" s="90" t="s">
        <v>130</v>
      </c>
      <c r="E3" s="90"/>
      <c r="F3" s="90"/>
      <c r="G3" s="90"/>
      <c r="H3" s="90"/>
      <c r="I3" s="90"/>
      <c r="J3" s="90"/>
      <c r="K3" s="90"/>
      <c r="L3" s="90"/>
    </row>
    <row r="4" ht="13.5" thickBot="1"/>
    <row r="5" spans="1:13" ht="13.5" thickBot="1">
      <c r="A5" s="93" t="s">
        <v>120</v>
      </c>
      <c r="B5" s="93" t="s">
        <v>1</v>
      </c>
      <c r="C5" s="93" t="s">
        <v>121</v>
      </c>
      <c r="D5" s="93" t="s">
        <v>2</v>
      </c>
      <c r="E5" s="93" t="s">
        <v>3</v>
      </c>
      <c r="F5" s="93" t="s">
        <v>4</v>
      </c>
      <c r="G5" s="93" t="s">
        <v>5</v>
      </c>
      <c r="H5" s="93" t="s">
        <v>6</v>
      </c>
      <c r="I5" s="120" t="s">
        <v>7</v>
      </c>
      <c r="J5" s="121"/>
      <c r="K5" s="121"/>
      <c r="L5" s="122"/>
      <c r="M5" s="93" t="s">
        <v>8</v>
      </c>
    </row>
    <row r="6" spans="1:13" ht="12.75">
      <c r="A6" s="94"/>
      <c r="B6" s="94"/>
      <c r="C6" s="94"/>
      <c r="D6" s="94"/>
      <c r="E6" s="94"/>
      <c r="F6" s="94"/>
      <c r="G6" s="94"/>
      <c r="H6" s="94"/>
      <c r="I6" s="93">
        <v>2023</v>
      </c>
      <c r="J6" s="93">
        <v>2024</v>
      </c>
      <c r="K6" s="93">
        <v>2025</v>
      </c>
      <c r="L6" s="93" t="s">
        <v>9</v>
      </c>
      <c r="M6" s="94"/>
    </row>
    <row r="7" spans="1:13" ht="13.5" thickBo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51">
      <c r="A8" s="92"/>
      <c r="B8" s="101"/>
      <c r="C8" s="17">
        <v>1</v>
      </c>
      <c r="D8" s="35" t="s">
        <v>11</v>
      </c>
      <c r="E8" s="92"/>
      <c r="F8" s="92"/>
      <c r="G8" s="18" t="s">
        <v>270</v>
      </c>
      <c r="H8" s="92"/>
      <c r="I8" s="17">
        <v>1877950</v>
      </c>
      <c r="J8" s="17"/>
      <c r="K8" s="17"/>
      <c r="L8" s="17">
        <f>I8+J8+K8</f>
        <v>1877950</v>
      </c>
      <c r="M8" s="125"/>
    </row>
    <row r="9" spans="1:13" ht="38.25">
      <c r="A9" s="92"/>
      <c r="B9" s="101"/>
      <c r="C9" s="18">
        <v>2</v>
      </c>
      <c r="D9" s="30" t="s">
        <v>15</v>
      </c>
      <c r="E9" s="92"/>
      <c r="F9" s="92"/>
      <c r="G9" s="18" t="s">
        <v>270</v>
      </c>
      <c r="H9" s="92"/>
      <c r="I9" s="18">
        <v>171802</v>
      </c>
      <c r="J9" s="17"/>
      <c r="K9" s="18"/>
      <c r="L9" s="17">
        <f aca="true" t="shared" si="0" ref="L9:L26">I9+J9+K9</f>
        <v>171802</v>
      </c>
      <c r="M9" s="125"/>
    </row>
    <row r="10" spans="1:13" ht="38.25">
      <c r="A10" s="92"/>
      <c r="B10" s="101"/>
      <c r="C10" s="18">
        <v>3</v>
      </c>
      <c r="D10" s="30" t="s">
        <v>16</v>
      </c>
      <c r="E10" s="92"/>
      <c r="F10" s="92"/>
      <c r="G10" s="18" t="s">
        <v>270</v>
      </c>
      <c r="H10" s="92"/>
      <c r="I10" s="18">
        <v>99000</v>
      </c>
      <c r="J10" s="17"/>
      <c r="K10" s="18"/>
      <c r="L10" s="17">
        <f t="shared" si="0"/>
        <v>99000</v>
      </c>
      <c r="M10" s="125"/>
    </row>
    <row r="11" spans="1:13" ht="51">
      <c r="A11" s="92"/>
      <c r="B11" s="101"/>
      <c r="C11" s="18">
        <v>4</v>
      </c>
      <c r="D11" s="30" t="s">
        <v>17</v>
      </c>
      <c r="E11" s="92"/>
      <c r="F11" s="92"/>
      <c r="G11" s="18" t="s">
        <v>270</v>
      </c>
      <c r="H11" s="92"/>
      <c r="I11" s="18">
        <v>1929700</v>
      </c>
      <c r="J11" s="17"/>
      <c r="K11" s="18"/>
      <c r="L11" s="17">
        <f t="shared" si="0"/>
        <v>1929700</v>
      </c>
      <c r="M11" s="125"/>
    </row>
    <row r="12" spans="1:13" ht="51">
      <c r="A12" s="92"/>
      <c r="B12" s="101"/>
      <c r="C12" s="18">
        <v>5</v>
      </c>
      <c r="D12" s="30" t="s">
        <v>18</v>
      </c>
      <c r="E12" s="92"/>
      <c r="F12" s="92"/>
      <c r="G12" s="18" t="s">
        <v>43</v>
      </c>
      <c r="H12" s="92"/>
      <c r="I12" s="25">
        <v>334000</v>
      </c>
      <c r="J12" s="17">
        <v>0</v>
      </c>
      <c r="K12" s="18"/>
      <c r="L12" s="17">
        <f t="shared" si="0"/>
        <v>334000</v>
      </c>
      <c r="M12" s="125"/>
    </row>
    <row r="13" spans="1:13" ht="38.25">
      <c r="A13" s="92"/>
      <c r="B13" s="101"/>
      <c r="C13" s="18">
        <v>6</v>
      </c>
      <c r="D13" s="30" t="s">
        <v>19</v>
      </c>
      <c r="E13" s="92"/>
      <c r="F13" s="92"/>
      <c r="G13" s="18" t="s">
        <v>43</v>
      </c>
      <c r="H13" s="92"/>
      <c r="I13" s="25">
        <v>329000</v>
      </c>
      <c r="J13" s="17">
        <v>0</v>
      </c>
      <c r="K13" s="18"/>
      <c r="L13" s="17">
        <f t="shared" si="0"/>
        <v>329000</v>
      </c>
      <c r="M13" s="125"/>
    </row>
    <row r="14" spans="1:13" ht="38.25">
      <c r="A14" s="92"/>
      <c r="B14" s="101"/>
      <c r="C14" s="18">
        <v>7</v>
      </c>
      <c r="D14" s="30" t="s">
        <v>20</v>
      </c>
      <c r="E14" s="92"/>
      <c r="F14" s="92"/>
      <c r="G14" s="18" t="s">
        <v>43</v>
      </c>
      <c r="H14" s="92"/>
      <c r="I14" s="25">
        <v>6216000</v>
      </c>
      <c r="J14" s="17">
        <v>4727585</v>
      </c>
      <c r="K14" s="18"/>
      <c r="L14" s="17">
        <f t="shared" si="0"/>
        <v>10943585</v>
      </c>
      <c r="M14" s="125"/>
    </row>
    <row r="15" spans="1:13" ht="38.25">
      <c r="A15" s="92"/>
      <c r="B15" s="101"/>
      <c r="C15" s="18">
        <v>8</v>
      </c>
      <c r="D15" s="30" t="s">
        <v>21</v>
      </c>
      <c r="E15" s="92"/>
      <c r="F15" s="92"/>
      <c r="G15" s="18" t="s">
        <v>43</v>
      </c>
      <c r="H15" s="92"/>
      <c r="I15" s="18">
        <v>63600</v>
      </c>
      <c r="J15" s="17"/>
      <c r="K15" s="18"/>
      <c r="L15" s="17">
        <f t="shared" si="0"/>
        <v>63600</v>
      </c>
      <c r="M15" s="125"/>
    </row>
    <row r="16" spans="1:13" ht="51">
      <c r="A16" s="92"/>
      <c r="B16" s="101"/>
      <c r="C16" s="18">
        <v>9</v>
      </c>
      <c r="D16" s="14" t="s">
        <v>22</v>
      </c>
      <c r="E16" s="92"/>
      <c r="F16" s="92"/>
      <c r="G16" s="18" t="s">
        <v>43</v>
      </c>
      <c r="H16" s="92"/>
      <c r="I16" s="34">
        <v>3615108</v>
      </c>
      <c r="J16" s="17"/>
      <c r="K16" s="34"/>
      <c r="L16" s="17">
        <f t="shared" si="0"/>
        <v>3615108</v>
      </c>
      <c r="M16" s="125"/>
    </row>
    <row r="17" spans="1:13" ht="38.25">
      <c r="A17" s="92"/>
      <c r="B17" s="101"/>
      <c r="C17" s="18">
        <v>10</v>
      </c>
      <c r="D17" s="38" t="s">
        <v>163</v>
      </c>
      <c r="E17" s="92"/>
      <c r="F17" s="92"/>
      <c r="G17" s="18" t="s">
        <v>270</v>
      </c>
      <c r="H17" s="92"/>
      <c r="I17" s="34">
        <v>1306377</v>
      </c>
      <c r="J17" s="18"/>
      <c r="K17" s="34"/>
      <c r="L17" s="17">
        <f t="shared" si="0"/>
        <v>1306377</v>
      </c>
      <c r="M17" s="125"/>
    </row>
    <row r="18" spans="1:13" ht="51">
      <c r="A18" s="92"/>
      <c r="B18" s="101"/>
      <c r="C18" s="18">
        <v>11</v>
      </c>
      <c r="D18" s="30" t="s">
        <v>106</v>
      </c>
      <c r="E18" s="92"/>
      <c r="F18" s="92"/>
      <c r="G18" s="18" t="s">
        <v>43</v>
      </c>
      <c r="H18" s="92"/>
      <c r="I18" s="18">
        <v>2959344</v>
      </c>
      <c r="J18" s="17"/>
      <c r="K18" s="18"/>
      <c r="L18" s="17">
        <f t="shared" si="0"/>
        <v>2959344</v>
      </c>
      <c r="M18" s="125"/>
    </row>
    <row r="19" spans="1:13" ht="51">
      <c r="A19" s="92"/>
      <c r="B19" s="101"/>
      <c r="C19" s="18">
        <v>12</v>
      </c>
      <c r="D19" s="15" t="s">
        <v>110</v>
      </c>
      <c r="E19" s="92"/>
      <c r="F19" s="92"/>
      <c r="G19" s="18" t="s">
        <v>107</v>
      </c>
      <c r="H19" s="92"/>
      <c r="I19" s="53">
        <v>337000</v>
      </c>
      <c r="J19" s="17">
        <v>0</v>
      </c>
      <c r="K19" s="18"/>
      <c r="L19" s="17">
        <f t="shared" si="0"/>
        <v>337000</v>
      </c>
      <c r="M19" s="125"/>
    </row>
    <row r="20" spans="1:13" ht="51">
      <c r="A20" s="92"/>
      <c r="B20" s="101"/>
      <c r="C20" s="18">
        <f>C19+1</f>
        <v>13</v>
      </c>
      <c r="D20" s="62" t="s">
        <v>216</v>
      </c>
      <c r="E20" s="92"/>
      <c r="F20" s="92"/>
      <c r="G20" s="18" t="s">
        <v>270</v>
      </c>
      <c r="H20" s="92"/>
      <c r="J20" s="53">
        <v>998000</v>
      </c>
      <c r="K20" s="18"/>
      <c r="L20" s="17">
        <f t="shared" si="0"/>
        <v>998000</v>
      </c>
      <c r="M20" s="125"/>
    </row>
    <row r="21" spans="1:13" ht="51">
      <c r="A21" s="92"/>
      <c r="B21" s="101"/>
      <c r="C21" s="18">
        <f aca="true" t="shared" si="1" ref="C21:C26">C20+1</f>
        <v>14</v>
      </c>
      <c r="D21" s="62" t="s">
        <v>218</v>
      </c>
      <c r="E21" s="92"/>
      <c r="F21" s="92"/>
      <c r="G21" s="18" t="s">
        <v>270</v>
      </c>
      <c r="H21" s="92"/>
      <c r="I21" s="53"/>
      <c r="J21" s="76">
        <v>1345000</v>
      </c>
      <c r="K21" s="18"/>
      <c r="L21" s="17">
        <f t="shared" si="0"/>
        <v>1345000</v>
      </c>
      <c r="M21" s="125"/>
    </row>
    <row r="22" spans="1:13" ht="24">
      <c r="A22" s="92"/>
      <c r="B22" s="101"/>
      <c r="C22" s="18">
        <f t="shared" si="1"/>
        <v>15</v>
      </c>
      <c r="D22" s="77" t="s">
        <v>280</v>
      </c>
      <c r="E22" s="92"/>
      <c r="F22" s="92"/>
      <c r="G22" s="18" t="s">
        <v>276</v>
      </c>
      <c r="H22" s="92"/>
      <c r="I22" s="53"/>
      <c r="J22" s="76">
        <v>62000</v>
      </c>
      <c r="K22" s="18"/>
      <c r="L22" s="17">
        <f t="shared" si="0"/>
        <v>62000</v>
      </c>
      <c r="M22" s="125"/>
    </row>
    <row r="23" spans="1:13" ht="24">
      <c r="A23" s="92"/>
      <c r="B23" s="101"/>
      <c r="C23" s="18">
        <f t="shared" si="1"/>
        <v>16</v>
      </c>
      <c r="D23" s="77" t="s">
        <v>279</v>
      </c>
      <c r="E23" s="92"/>
      <c r="F23" s="92"/>
      <c r="G23" s="18" t="s">
        <v>276</v>
      </c>
      <c r="H23" s="92"/>
      <c r="I23" s="53"/>
      <c r="J23" s="17">
        <v>50000</v>
      </c>
      <c r="K23" s="18"/>
      <c r="L23" s="17">
        <f t="shared" si="0"/>
        <v>50000</v>
      </c>
      <c r="M23" s="125"/>
    </row>
    <row r="24" spans="1:13" ht="63.75">
      <c r="A24" s="92"/>
      <c r="B24" s="101"/>
      <c r="C24" s="18">
        <f t="shared" si="1"/>
        <v>17</v>
      </c>
      <c r="D24" s="62" t="s">
        <v>208</v>
      </c>
      <c r="E24" s="92"/>
      <c r="F24" s="92"/>
      <c r="G24" s="18" t="s">
        <v>200</v>
      </c>
      <c r="H24" s="92"/>
      <c r="I24" s="53">
        <v>1000000</v>
      </c>
      <c r="J24" s="17"/>
      <c r="K24" s="18"/>
      <c r="L24" s="17">
        <f t="shared" si="0"/>
        <v>1000000</v>
      </c>
      <c r="M24" s="125"/>
    </row>
    <row r="25" spans="1:13" ht="48">
      <c r="A25" s="92"/>
      <c r="B25" s="101"/>
      <c r="C25" s="18">
        <f t="shared" si="1"/>
        <v>18</v>
      </c>
      <c r="D25" s="85" t="s">
        <v>277</v>
      </c>
      <c r="E25" s="92"/>
      <c r="F25" s="92"/>
      <c r="G25" s="18" t="s">
        <v>276</v>
      </c>
      <c r="H25" s="92"/>
      <c r="I25" s="53"/>
      <c r="J25" s="17">
        <v>82000</v>
      </c>
      <c r="K25" s="18"/>
      <c r="L25" s="17">
        <f t="shared" si="0"/>
        <v>82000</v>
      </c>
      <c r="M25" s="125"/>
    </row>
    <row r="26" spans="1:13" ht="13.5" thickBot="1">
      <c r="A26" s="92"/>
      <c r="B26" s="101"/>
      <c r="C26" s="18">
        <f t="shared" si="1"/>
        <v>19</v>
      </c>
      <c r="D26" s="77" t="s">
        <v>278</v>
      </c>
      <c r="E26" s="92"/>
      <c r="F26" s="92"/>
      <c r="G26" s="18" t="s">
        <v>276</v>
      </c>
      <c r="H26" s="92"/>
      <c r="I26" s="53"/>
      <c r="J26" s="17">
        <v>99000</v>
      </c>
      <c r="K26" s="18"/>
      <c r="L26" s="17">
        <f t="shared" si="0"/>
        <v>99000</v>
      </c>
      <c r="M26" s="125"/>
    </row>
    <row r="27" spans="1:13" ht="13.5" thickBot="1">
      <c r="A27" s="119"/>
      <c r="B27" s="134"/>
      <c r="C27" s="123" t="s">
        <v>44</v>
      </c>
      <c r="D27" s="113"/>
      <c r="E27" s="113"/>
      <c r="F27" s="113"/>
      <c r="G27" s="113"/>
      <c r="H27" s="115"/>
      <c r="I27" s="21">
        <f>SUM(I8:I26)</f>
        <v>20238881</v>
      </c>
      <c r="J27" s="21">
        <f>SUM(J8:J26)</f>
        <v>7363585</v>
      </c>
      <c r="K27" s="21">
        <f>SUM(K8:K26)</f>
        <v>0</v>
      </c>
      <c r="L27" s="21">
        <f>SUM(L8:L26)</f>
        <v>27602466</v>
      </c>
      <c r="M27" s="126"/>
    </row>
    <row r="28" spans="1:13" ht="153">
      <c r="A28" s="135">
        <v>2</v>
      </c>
      <c r="B28" s="133" t="s">
        <v>23</v>
      </c>
      <c r="C28" s="20">
        <f>C26+1</f>
        <v>20</v>
      </c>
      <c r="D28" s="36" t="s">
        <v>24</v>
      </c>
      <c r="E28" s="116"/>
      <c r="F28" s="118">
        <v>2023</v>
      </c>
      <c r="G28" s="18" t="s">
        <v>270</v>
      </c>
      <c r="H28" s="118" t="s">
        <v>13</v>
      </c>
      <c r="I28" s="37">
        <v>54000</v>
      </c>
      <c r="J28" s="37"/>
      <c r="K28" s="37"/>
      <c r="L28" s="18">
        <f>I28+J28+K28</f>
        <v>54000</v>
      </c>
      <c r="M28" s="124" t="s">
        <v>14</v>
      </c>
    </row>
    <row r="29" spans="1:13" ht="51">
      <c r="A29" s="92"/>
      <c r="B29" s="100"/>
      <c r="C29" s="18">
        <f>C28+1</f>
        <v>21</v>
      </c>
      <c r="D29" s="38" t="s">
        <v>25</v>
      </c>
      <c r="E29" s="110"/>
      <c r="F29" s="92"/>
      <c r="G29" s="18" t="s">
        <v>270</v>
      </c>
      <c r="H29" s="92"/>
      <c r="I29" s="18">
        <v>800000</v>
      </c>
      <c r="J29" s="18"/>
      <c r="K29" s="18"/>
      <c r="L29" s="18">
        <f aca="true" t="shared" si="2" ref="L29:L71">I29+J29+K29</f>
        <v>800000</v>
      </c>
      <c r="M29" s="125"/>
    </row>
    <row r="30" spans="1:13" ht="89.25">
      <c r="A30" s="92"/>
      <c r="B30" s="100"/>
      <c r="C30" s="18">
        <f aca="true" t="shared" si="3" ref="C30:C71">C29+1</f>
        <v>22</v>
      </c>
      <c r="D30" s="30" t="s">
        <v>125</v>
      </c>
      <c r="E30" s="110"/>
      <c r="F30" s="92"/>
      <c r="G30" s="18" t="s">
        <v>270</v>
      </c>
      <c r="H30" s="92"/>
      <c r="I30" s="18">
        <v>2000000</v>
      </c>
      <c r="J30" s="18"/>
      <c r="K30" s="18"/>
      <c r="L30" s="18">
        <f t="shared" si="2"/>
        <v>2000000</v>
      </c>
      <c r="M30" s="125"/>
    </row>
    <row r="31" spans="1:13" ht="89.25">
      <c r="A31" s="92"/>
      <c r="B31" s="100"/>
      <c r="C31" s="18">
        <f t="shared" si="3"/>
        <v>23</v>
      </c>
      <c r="D31" s="30" t="s">
        <v>114</v>
      </c>
      <c r="E31" s="110"/>
      <c r="F31" s="92"/>
      <c r="G31" s="18" t="s">
        <v>270</v>
      </c>
      <c r="H31" s="92"/>
      <c r="I31" s="18">
        <v>2900000</v>
      </c>
      <c r="J31" s="18"/>
      <c r="K31" s="18"/>
      <c r="L31" s="18">
        <f t="shared" si="2"/>
        <v>2900000</v>
      </c>
      <c r="M31" s="125"/>
    </row>
    <row r="32" spans="1:13" ht="51">
      <c r="A32" s="92"/>
      <c r="B32" s="100"/>
      <c r="C32" s="18">
        <f t="shared" si="3"/>
        <v>24</v>
      </c>
      <c r="D32" s="29" t="s">
        <v>134</v>
      </c>
      <c r="E32" s="110"/>
      <c r="F32" s="92"/>
      <c r="G32" s="18" t="s">
        <v>270</v>
      </c>
      <c r="H32" s="92"/>
      <c r="I32" s="18">
        <v>40000</v>
      </c>
      <c r="J32" s="18"/>
      <c r="K32" s="18"/>
      <c r="L32" s="18">
        <f t="shared" si="2"/>
        <v>40000</v>
      </c>
      <c r="M32" s="125"/>
    </row>
    <row r="33" spans="1:13" ht="76.5">
      <c r="A33" s="92"/>
      <c r="B33" s="100"/>
      <c r="C33" s="18">
        <f t="shared" si="3"/>
        <v>25</v>
      </c>
      <c r="D33" s="30" t="s">
        <v>26</v>
      </c>
      <c r="E33" s="110"/>
      <c r="F33" s="92"/>
      <c r="G33" s="18" t="s">
        <v>270</v>
      </c>
      <c r="H33" s="92"/>
      <c r="I33" s="18">
        <v>1327460</v>
      </c>
      <c r="J33" s="18"/>
      <c r="K33" s="18"/>
      <c r="L33" s="18">
        <f t="shared" si="2"/>
        <v>1327460</v>
      </c>
      <c r="M33" s="125"/>
    </row>
    <row r="34" spans="1:13" ht="102">
      <c r="A34" s="92"/>
      <c r="B34" s="100"/>
      <c r="C34" s="18">
        <f t="shared" si="3"/>
        <v>26</v>
      </c>
      <c r="D34" s="38" t="s">
        <v>126</v>
      </c>
      <c r="E34" s="110"/>
      <c r="F34" s="92"/>
      <c r="G34" s="18" t="s">
        <v>270</v>
      </c>
      <c r="H34" s="92"/>
      <c r="I34" s="18">
        <v>1500000</v>
      </c>
      <c r="J34" s="18"/>
      <c r="K34" s="18"/>
      <c r="L34" s="18">
        <f t="shared" si="2"/>
        <v>1500000</v>
      </c>
      <c r="M34" s="125"/>
    </row>
    <row r="35" spans="1:13" ht="51">
      <c r="A35" s="92"/>
      <c r="B35" s="100"/>
      <c r="C35" s="18">
        <f t="shared" si="3"/>
        <v>27</v>
      </c>
      <c r="D35" s="14" t="s">
        <v>215</v>
      </c>
      <c r="E35" s="110"/>
      <c r="F35" s="92"/>
      <c r="G35" s="18" t="s">
        <v>270</v>
      </c>
      <c r="H35" s="92"/>
      <c r="I35" s="34">
        <v>1500000</v>
      </c>
      <c r="J35" s="18"/>
      <c r="K35" s="34"/>
      <c r="L35" s="18">
        <f t="shared" si="2"/>
        <v>1500000</v>
      </c>
      <c r="M35" s="125"/>
    </row>
    <row r="36" spans="1:13" ht="25.5">
      <c r="A36" s="92"/>
      <c r="B36" s="100"/>
      <c r="C36" s="18">
        <f t="shared" si="3"/>
        <v>28</v>
      </c>
      <c r="D36" s="30" t="s">
        <v>27</v>
      </c>
      <c r="E36" s="110"/>
      <c r="F36" s="92"/>
      <c r="G36" s="18" t="s">
        <v>28</v>
      </c>
      <c r="H36" s="92"/>
      <c r="I36" s="18">
        <v>480000</v>
      </c>
      <c r="J36" s="18"/>
      <c r="K36" s="18"/>
      <c r="L36" s="18">
        <f t="shared" si="2"/>
        <v>480000</v>
      </c>
      <c r="M36" s="125"/>
    </row>
    <row r="37" spans="1:13" ht="25.5">
      <c r="A37" s="92"/>
      <c r="B37" s="100"/>
      <c r="C37" s="18">
        <f t="shared" si="3"/>
        <v>29</v>
      </c>
      <c r="D37" s="30" t="s">
        <v>29</v>
      </c>
      <c r="E37" s="110"/>
      <c r="F37" s="92"/>
      <c r="G37" s="18" t="s">
        <v>28</v>
      </c>
      <c r="H37" s="92"/>
      <c r="I37" s="18">
        <v>320000</v>
      </c>
      <c r="J37" s="18"/>
      <c r="K37" s="18"/>
      <c r="L37" s="18">
        <f t="shared" si="2"/>
        <v>320000</v>
      </c>
      <c r="M37" s="125"/>
    </row>
    <row r="38" spans="1:13" ht="63.75">
      <c r="A38" s="92"/>
      <c r="B38" s="100"/>
      <c r="C38" s="18">
        <f t="shared" si="3"/>
        <v>30</v>
      </c>
      <c r="D38" s="30" t="s">
        <v>30</v>
      </c>
      <c r="E38" s="110"/>
      <c r="F38" s="92"/>
      <c r="G38" s="18" t="s">
        <v>43</v>
      </c>
      <c r="H38" s="92"/>
      <c r="I38" s="18">
        <v>557289</v>
      </c>
      <c r="J38" s="18"/>
      <c r="K38" s="18"/>
      <c r="L38" s="18">
        <f t="shared" si="2"/>
        <v>557289</v>
      </c>
      <c r="M38" s="125"/>
    </row>
    <row r="39" spans="1:13" ht="51">
      <c r="A39" s="92"/>
      <c r="B39" s="100"/>
      <c r="C39" s="18">
        <f>C38+1</f>
        <v>31</v>
      </c>
      <c r="D39" s="30" t="s">
        <v>42</v>
      </c>
      <c r="E39" s="110"/>
      <c r="F39" s="92"/>
      <c r="G39" s="18" t="s">
        <v>270</v>
      </c>
      <c r="H39" s="92"/>
      <c r="I39" s="18">
        <v>148500</v>
      </c>
      <c r="J39" s="18">
        <v>148500</v>
      </c>
      <c r="K39" s="18"/>
      <c r="L39" s="18">
        <f t="shared" si="2"/>
        <v>297000</v>
      </c>
      <c r="M39" s="125"/>
    </row>
    <row r="40" spans="1:13" ht="38.25">
      <c r="A40" s="92"/>
      <c r="B40" s="100"/>
      <c r="C40" s="18">
        <f>C39+1</f>
        <v>32</v>
      </c>
      <c r="D40" s="77" t="s">
        <v>267</v>
      </c>
      <c r="E40" s="110"/>
      <c r="F40" s="92"/>
      <c r="G40" s="18" t="s">
        <v>270</v>
      </c>
      <c r="H40" s="92"/>
      <c r="I40" s="18"/>
      <c r="J40" s="18">
        <v>80000</v>
      </c>
      <c r="K40" s="18"/>
      <c r="L40" s="18">
        <f t="shared" si="2"/>
        <v>80000</v>
      </c>
      <c r="M40" s="125"/>
    </row>
    <row r="41" spans="1:13" ht="38.25">
      <c r="A41" s="92"/>
      <c r="B41" s="100"/>
      <c r="C41" s="18">
        <f>C40+1</f>
        <v>33</v>
      </c>
      <c r="D41" s="77" t="s">
        <v>268</v>
      </c>
      <c r="E41" s="110"/>
      <c r="F41" s="92"/>
      <c r="G41" s="18" t="s">
        <v>270</v>
      </c>
      <c r="H41" s="92"/>
      <c r="I41" s="18"/>
      <c r="J41" s="18">
        <v>80000</v>
      </c>
      <c r="K41" s="18"/>
      <c r="L41" s="18">
        <f t="shared" si="2"/>
        <v>80000</v>
      </c>
      <c r="M41" s="125"/>
    </row>
    <row r="42" spans="1:13" ht="38.25">
      <c r="A42" s="92"/>
      <c r="B42" s="100"/>
      <c r="C42" s="18">
        <f>C41+1</f>
        <v>34</v>
      </c>
      <c r="D42" s="78" t="s">
        <v>269</v>
      </c>
      <c r="E42" s="110"/>
      <c r="F42" s="92"/>
      <c r="G42" s="18" t="s">
        <v>270</v>
      </c>
      <c r="H42" s="92"/>
      <c r="I42" s="18"/>
      <c r="J42" s="18">
        <v>80000</v>
      </c>
      <c r="K42" s="18"/>
      <c r="L42" s="18">
        <f t="shared" si="2"/>
        <v>80000</v>
      </c>
      <c r="M42" s="125"/>
    </row>
    <row r="43" spans="1:13" ht="51">
      <c r="A43" s="92"/>
      <c r="B43" s="100"/>
      <c r="C43" s="18">
        <f>C39+1</f>
        <v>32</v>
      </c>
      <c r="D43" s="30" t="s">
        <v>31</v>
      </c>
      <c r="E43" s="110"/>
      <c r="F43" s="92"/>
      <c r="G43" s="18" t="s">
        <v>43</v>
      </c>
      <c r="H43" s="92"/>
      <c r="I43" s="18">
        <v>7022711</v>
      </c>
      <c r="J43" s="18">
        <v>0</v>
      </c>
      <c r="K43" s="18"/>
      <c r="L43" s="18">
        <f t="shared" si="2"/>
        <v>7022711</v>
      </c>
      <c r="M43" s="125"/>
    </row>
    <row r="44" spans="1:13" ht="51">
      <c r="A44" s="92"/>
      <c r="B44" s="100"/>
      <c r="C44" s="18">
        <f t="shared" si="3"/>
        <v>33</v>
      </c>
      <c r="D44" s="38" t="s">
        <v>113</v>
      </c>
      <c r="E44" s="110"/>
      <c r="F44" s="92"/>
      <c r="G44" s="18" t="s">
        <v>43</v>
      </c>
      <c r="H44" s="92"/>
      <c r="I44" s="34">
        <v>2850000</v>
      </c>
      <c r="J44" s="34">
        <v>2147481</v>
      </c>
      <c r="K44" s="18"/>
      <c r="L44" s="18">
        <f t="shared" si="2"/>
        <v>4997481</v>
      </c>
      <c r="M44" s="125"/>
    </row>
    <row r="45" spans="1:13" ht="51">
      <c r="A45" s="92"/>
      <c r="B45" s="100"/>
      <c r="C45" s="18">
        <f t="shared" si="3"/>
        <v>34</v>
      </c>
      <c r="D45" s="38" t="s">
        <v>111</v>
      </c>
      <c r="E45" s="110"/>
      <c r="F45" s="92"/>
      <c r="G45" s="18" t="s">
        <v>43</v>
      </c>
      <c r="H45" s="92"/>
      <c r="I45" s="18">
        <v>150000</v>
      </c>
      <c r="J45" s="18">
        <v>0</v>
      </c>
      <c r="K45" s="18"/>
      <c r="L45" s="18">
        <f t="shared" si="2"/>
        <v>150000</v>
      </c>
      <c r="M45" s="125"/>
    </row>
    <row r="46" spans="1:13" ht="51">
      <c r="A46" s="92"/>
      <c r="B46" s="100"/>
      <c r="C46" s="18">
        <f t="shared" si="3"/>
        <v>35</v>
      </c>
      <c r="D46" s="38" t="s">
        <v>112</v>
      </c>
      <c r="E46" s="110"/>
      <c r="F46" s="92"/>
      <c r="G46" s="18" t="s">
        <v>45</v>
      </c>
      <c r="H46" s="92"/>
      <c r="I46" s="18">
        <v>68751</v>
      </c>
      <c r="J46" s="18"/>
      <c r="K46" s="18"/>
      <c r="L46" s="18">
        <f t="shared" si="2"/>
        <v>68751</v>
      </c>
      <c r="M46" s="125"/>
    </row>
    <row r="47" spans="1:13" ht="38.25">
      <c r="A47" s="92"/>
      <c r="B47" s="100"/>
      <c r="C47" s="18">
        <f t="shared" si="3"/>
        <v>36</v>
      </c>
      <c r="D47" s="38" t="s">
        <v>115</v>
      </c>
      <c r="E47" s="110"/>
      <c r="F47" s="92"/>
      <c r="G47" s="18" t="s">
        <v>43</v>
      </c>
      <c r="H47" s="92"/>
      <c r="I47" s="18">
        <v>90604</v>
      </c>
      <c r="J47" s="18"/>
      <c r="K47" s="18"/>
      <c r="L47" s="18">
        <f t="shared" si="2"/>
        <v>90604</v>
      </c>
      <c r="M47" s="125"/>
    </row>
    <row r="48" spans="1:13" ht="51">
      <c r="A48" s="92"/>
      <c r="B48" s="100"/>
      <c r="C48" s="18">
        <f t="shared" si="3"/>
        <v>37</v>
      </c>
      <c r="D48" s="38" t="s">
        <v>116</v>
      </c>
      <c r="E48" s="110"/>
      <c r="F48" s="92"/>
      <c r="G48" s="18" t="s">
        <v>45</v>
      </c>
      <c r="H48" s="92"/>
      <c r="I48" s="18">
        <v>80000</v>
      </c>
      <c r="J48" s="18"/>
      <c r="K48" s="18"/>
      <c r="L48" s="18">
        <f t="shared" si="2"/>
        <v>80000</v>
      </c>
      <c r="M48" s="125"/>
    </row>
    <row r="49" spans="1:13" ht="51">
      <c r="A49" s="92"/>
      <c r="B49" s="100"/>
      <c r="C49" s="18">
        <f t="shared" si="3"/>
        <v>38</v>
      </c>
      <c r="D49" s="46" t="s">
        <v>230</v>
      </c>
      <c r="E49" s="110"/>
      <c r="F49" s="92"/>
      <c r="G49" s="18" t="s">
        <v>45</v>
      </c>
      <c r="H49" s="92"/>
      <c r="I49" s="18"/>
      <c r="J49" s="18">
        <v>0</v>
      </c>
      <c r="K49" s="18"/>
      <c r="L49" s="18">
        <f t="shared" si="2"/>
        <v>0</v>
      </c>
      <c r="M49" s="125"/>
    </row>
    <row r="50" spans="1:13" ht="63.75">
      <c r="A50" s="92"/>
      <c r="B50" s="100"/>
      <c r="C50" s="18">
        <f t="shared" si="3"/>
        <v>39</v>
      </c>
      <c r="D50" s="38" t="s">
        <v>231</v>
      </c>
      <c r="E50" s="110"/>
      <c r="F50" s="92"/>
      <c r="G50" s="18" t="s">
        <v>270</v>
      </c>
      <c r="H50" s="92"/>
      <c r="I50" s="18"/>
      <c r="J50" s="18">
        <v>80000</v>
      </c>
      <c r="K50" s="18"/>
      <c r="L50" s="18">
        <f t="shared" si="2"/>
        <v>80000</v>
      </c>
      <c r="M50" s="125"/>
    </row>
    <row r="51" spans="1:13" ht="38.25">
      <c r="A51" s="92"/>
      <c r="B51" s="100"/>
      <c r="C51" s="18">
        <f t="shared" si="3"/>
        <v>40</v>
      </c>
      <c r="D51" s="72" t="s">
        <v>232</v>
      </c>
      <c r="E51" s="110"/>
      <c r="F51" s="92"/>
      <c r="G51" s="18" t="s">
        <v>45</v>
      </c>
      <c r="H51" s="92"/>
      <c r="I51" s="18"/>
      <c r="J51" s="18">
        <v>139907</v>
      </c>
      <c r="K51" s="18"/>
      <c r="L51" s="18">
        <f t="shared" si="2"/>
        <v>139907</v>
      </c>
      <c r="M51" s="125"/>
    </row>
    <row r="52" spans="1:13" ht="38.25">
      <c r="A52" s="92"/>
      <c r="B52" s="100"/>
      <c r="C52" s="18">
        <f t="shared" si="3"/>
        <v>41</v>
      </c>
      <c r="D52" s="30" t="s">
        <v>135</v>
      </c>
      <c r="E52" s="110"/>
      <c r="F52" s="92"/>
      <c r="G52" s="18" t="s">
        <v>270</v>
      </c>
      <c r="H52" s="92"/>
      <c r="I52" s="18">
        <v>1570000</v>
      </c>
      <c r="J52" s="18"/>
      <c r="K52" s="18"/>
      <c r="L52" s="18">
        <f t="shared" si="2"/>
        <v>1570000</v>
      </c>
      <c r="M52" s="125"/>
    </row>
    <row r="53" spans="1:13" ht="38.25">
      <c r="A53" s="92"/>
      <c r="B53" s="100"/>
      <c r="C53" s="18">
        <f t="shared" si="3"/>
        <v>42</v>
      </c>
      <c r="D53" s="30" t="s">
        <v>36</v>
      </c>
      <c r="E53" s="110"/>
      <c r="F53" s="92"/>
      <c r="G53" s="18" t="s">
        <v>43</v>
      </c>
      <c r="H53" s="92"/>
      <c r="I53" s="18">
        <v>50000</v>
      </c>
      <c r="J53" s="20"/>
      <c r="K53" s="39"/>
      <c r="L53" s="18">
        <f t="shared" si="2"/>
        <v>50000</v>
      </c>
      <c r="M53" s="125"/>
    </row>
    <row r="54" spans="1:13" ht="51">
      <c r="A54" s="92"/>
      <c r="B54" s="100"/>
      <c r="C54" s="18">
        <f t="shared" si="3"/>
        <v>43</v>
      </c>
      <c r="D54" s="50" t="s">
        <v>164</v>
      </c>
      <c r="E54" s="110"/>
      <c r="F54" s="92"/>
      <c r="G54" s="18" t="s">
        <v>43</v>
      </c>
      <c r="H54" s="92"/>
      <c r="I54" s="18">
        <v>1300000</v>
      </c>
      <c r="J54" s="18">
        <v>1500000</v>
      </c>
      <c r="K54" s="18"/>
      <c r="L54" s="18">
        <f t="shared" si="2"/>
        <v>2800000</v>
      </c>
      <c r="M54" s="125"/>
    </row>
    <row r="55" spans="1:13" ht="53.25" customHeight="1">
      <c r="A55" s="92"/>
      <c r="B55" s="100"/>
      <c r="C55" s="18">
        <f t="shared" si="3"/>
        <v>44</v>
      </c>
      <c r="D55" s="48" t="s">
        <v>288</v>
      </c>
      <c r="E55" s="110"/>
      <c r="F55" s="92"/>
      <c r="G55" s="18" t="s">
        <v>43</v>
      </c>
      <c r="H55" s="92"/>
      <c r="I55" s="18">
        <v>207516</v>
      </c>
      <c r="J55" s="18">
        <v>80000</v>
      </c>
      <c r="K55" s="18"/>
      <c r="L55" s="18">
        <f t="shared" si="2"/>
        <v>287516</v>
      </c>
      <c r="M55" s="125"/>
    </row>
    <row r="56" spans="1:13" ht="102">
      <c r="A56" s="92"/>
      <c r="B56" s="100"/>
      <c r="C56" s="18">
        <f t="shared" si="3"/>
        <v>45</v>
      </c>
      <c r="D56" s="48" t="s">
        <v>169</v>
      </c>
      <c r="E56" s="110"/>
      <c r="F56" s="92"/>
      <c r="G56" s="18" t="s">
        <v>270</v>
      </c>
      <c r="H56" s="92"/>
      <c r="I56" s="18">
        <v>4132305</v>
      </c>
      <c r="J56" s="18"/>
      <c r="K56" s="18"/>
      <c r="L56" s="18">
        <f t="shared" si="2"/>
        <v>4132305</v>
      </c>
      <c r="M56" s="125"/>
    </row>
    <row r="57" spans="1:13" ht="38.25">
      <c r="A57" s="92"/>
      <c r="B57" s="100"/>
      <c r="C57" s="18">
        <f t="shared" si="3"/>
        <v>46</v>
      </c>
      <c r="D57" s="38" t="s">
        <v>217</v>
      </c>
      <c r="E57" s="110"/>
      <c r="F57" s="92"/>
      <c r="G57" s="18" t="s">
        <v>270</v>
      </c>
      <c r="H57" s="92"/>
      <c r="I57" s="18">
        <v>345000</v>
      </c>
      <c r="J57" s="34"/>
      <c r="K57" s="45"/>
      <c r="L57" s="18">
        <f t="shared" si="2"/>
        <v>345000</v>
      </c>
      <c r="M57" s="125"/>
    </row>
    <row r="58" spans="1:13" ht="38.25">
      <c r="A58" s="92"/>
      <c r="B58" s="100"/>
      <c r="C58" s="18">
        <f t="shared" si="3"/>
        <v>47</v>
      </c>
      <c r="D58" s="30" t="s">
        <v>175</v>
      </c>
      <c r="E58" s="110"/>
      <c r="F58" s="92"/>
      <c r="G58" s="18" t="s">
        <v>270</v>
      </c>
      <c r="H58" s="92"/>
      <c r="I58" s="18">
        <v>800000</v>
      </c>
      <c r="J58" s="34"/>
      <c r="K58" s="45"/>
      <c r="L58" s="18">
        <f t="shared" si="2"/>
        <v>800000</v>
      </c>
      <c r="M58" s="125"/>
    </row>
    <row r="59" spans="1:13" ht="63.75">
      <c r="A59" s="92"/>
      <c r="B59" s="100"/>
      <c r="C59" s="18">
        <f t="shared" si="3"/>
        <v>48</v>
      </c>
      <c r="D59" s="56" t="s">
        <v>199</v>
      </c>
      <c r="E59" s="110"/>
      <c r="F59" s="92"/>
      <c r="G59" s="18" t="s">
        <v>270</v>
      </c>
      <c r="H59" s="92"/>
      <c r="I59" s="18">
        <v>1000000</v>
      </c>
      <c r="J59" s="34"/>
      <c r="K59" s="45"/>
      <c r="L59" s="18">
        <f t="shared" si="2"/>
        <v>1000000</v>
      </c>
      <c r="M59" s="125"/>
    </row>
    <row r="60" spans="1:13" ht="51">
      <c r="A60" s="92"/>
      <c r="B60" s="100"/>
      <c r="C60" s="18">
        <f t="shared" si="3"/>
        <v>49</v>
      </c>
      <c r="D60" s="56" t="s">
        <v>190</v>
      </c>
      <c r="E60" s="110"/>
      <c r="F60" s="92"/>
      <c r="G60" s="18" t="s">
        <v>270</v>
      </c>
      <c r="H60" s="92"/>
      <c r="I60" s="18">
        <v>800000</v>
      </c>
      <c r="J60" s="18">
        <v>0</v>
      </c>
      <c r="K60" s="45"/>
      <c r="L60" s="18">
        <f t="shared" si="2"/>
        <v>800000</v>
      </c>
      <c r="M60" s="125"/>
    </row>
    <row r="61" spans="1:13" ht="102">
      <c r="A61" s="92"/>
      <c r="B61" s="100"/>
      <c r="C61" s="18">
        <f t="shared" si="3"/>
        <v>50</v>
      </c>
      <c r="D61" s="30" t="s">
        <v>176</v>
      </c>
      <c r="E61" s="110"/>
      <c r="F61" s="92"/>
      <c r="G61" s="18" t="s">
        <v>270</v>
      </c>
      <c r="H61" s="92"/>
      <c r="I61" s="18">
        <v>1000000</v>
      </c>
      <c r="J61" s="34"/>
      <c r="K61" s="45"/>
      <c r="L61" s="18">
        <f t="shared" si="2"/>
        <v>1000000</v>
      </c>
      <c r="M61" s="125"/>
    </row>
    <row r="62" spans="1:13" ht="38.25">
      <c r="A62" s="92"/>
      <c r="B62" s="100"/>
      <c r="C62" s="18">
        <f t="shared" si="3"/>
        <v>51</v>
      </c>
      <c r="D62" s="30" t="s">
        <v>174</v>
      </c>
      <c r="E62" s="110"/>
      <c r="F62" s="92"/>
      <c r="G62" s="18" t="s">
        <v>43</v>
      </c>
      <c r="H62" s="92"/>
      <c r="I62" s="18">
        <v>10000</v>
      </c>
      <c r="J62" s="18">
        <v>0</v>
      </c>
      <c r="K62" s="34"/>
      <c r="L62" s="18">
        <f t="shared" si="2"/>
        <v>10000</v>
      </c>
      <c r="M62" s="125"/>
    </row>
    <row r="63" spans="1:13" ht="51">
      <c r="A63" s="92"/>
      <c r="B63" s="100"/>
      <c r="C63" s="18">
        <f t="shared" si="3"/>
        <v>52</v>
      </c>
      <c r="D63" s="30" t="s">
        <v>171</v>
      </c>
      <c r="E63" s="110"/>
      <c r="F63" s="92"/>
      <c r="G63" s="18" t="s">
        <v>270</v>
      </c>
      <c r="H63" s="92"/>
      <c r="I63" s="18">
        <v>50000</v>
      </c>
      <c r="J63" s="34"/>
      <c r="K63" s="34"/>
      <c r="L63" s="18">
        <f t="shared" si="2"/>
        <v>50000</v>
      </c>
      <c r="M63" s="125"/>
    </row>
    <row r="64" spans="1:13" ht="51">
      <c r="A64" s="92"/>
      <c r="B64" s="100"/>
      <c r="C64" s="18">
        <f t="shared" si="3"/>
        <v>53</v>
      </c>
      <c r="D64" s="30" t="s">
        <v>207</v>
      </c>
      <c r="E64" s="110"/>
      <c r="F64" s="92"/>
      <c r="G64" s="18" t="s">
        <v>270</v>
      </c>
      <c r="H64" s="92"/>
      <c r="I64" s="18">
        <v>1499999</v>
      </c>
      <c r="J64" s="34">
        <v>657094</v>
      </c>
      <c r="K64" s="34"/>
      <c r="L64" s="18">
        <f t="shared" si="2"/>
        <v>2157093</v>
      </c>
      <c r="M64" s="125"/>
    </row>
    <row r="65" spans="1:13" ht="38.25">
      <c r="A65" s="92"/>
      <c r="B65" s="100"/>
      <c r="C65" s="18">
        <f t="shared" si="3"/>
        <v>54</v>
      </c>
      <c r="D65" s="30" t="s">
        <v>165</v>
      </c>
      <c r="E65" s="110"/>
      <c r="F65" s="92"/>
      <c r="G65" s="18" t="s">
        <v>43</v>
      </c>
      <c r="H65" s="92"/>
      <c r="I65" s="18">
        <v>101950</v>
      </c>
      <c r="J65" s="34"/>
      <c r="K65" s="34"/>
      <c r="L65" s="18">
        <f t="shared" si="2"/>
        <v>101950</v>
      </c>
      <c r="M65" s="125"/>
    </row>
    <row r="66" spans="1:13" ht="63.75">
      <c r="A66" s="92"/>
      <c r="B66" s="100"/>
      <c r="C66" s="34">
        <f t="shared" si="3"/>
        <v>55</v>
      </c>
      <c r="D66" s="70" t="s">
        <v>123</v>
      </c>
      <c r="E66" s="110"/>
      <c r="F66" s="92"/>
      <c r="G66" s="18" t="s">
        <v>270</v>
      </c>
      <c r="H66" s="92"/>
      <c r="I66" s="69">
        <v>500000</v>
      </c>
      <c r="J66" s="26"/>
      <c r="K66" s="34"/>
      <c r="L66" s="34">
        <f t="shared" si="2"/>
        <v>500000</v>
      </c>
      <c r="M66" s="125"/>
    </row>
    <row r="67" spans="1:13" ht="38.25">
      <c r="A67" s="92"/>
      <c r="B67" s="101"/>
      <c r="C67" s="18">
        <f t="shared" si="3"/>
        <v>56</v>
      </c>
      <c r="D67" s="63" t="s">
        <v>291</v>
      </c>
      <c r="E67" s="110"/>
      <c r="F67" s="18"/>
      <c r="G67" s="18" t="s">
        <v>270</v>
      </c>
      <c r="H67" s="92"/>
      <c r="I67" s="19"/>
      <c r="J67" s="25">
        <v>1500000</v>
      </c>
      <c r="K67" s="18"/>
      <c r="L67" s="18">
        <f t="shared" si="2"/>
        <v>1500000</v>
      </c>
      <c r="M67" s="125"/>
    </row>
    <row r="68" spans="1:13" ht="38.25">
      <c r="A68" s="92"/>
      <c r="B68" s="101"/>
      <c r="C68" s="18">
        <f t="shared" si="3"/>
        <v>57</v>
      </c>
      <c r="D68" s="63" t="s">
        <v>272</v>
      </c>
      <c r="E68" s="110"/>
      <c r="F68" s="18"/>
      <c r="G68" s="18" t="s">
        <v>43</v>
      </c>
      <c r="H68" s="92"/>
      <c r="I68" s="19"/>
      <c r="J68" s="25">
        <v>370000</v>
      </c>
      <c r="K68" s="18"/>
      <c r="L68" s="18">
        <f t="shared" si="2"/>
        <v>370000</v>
      </c>
      <c r="M68" s="125"/>
    </row>
    <row r="69" spans="1:13" ht="51">
      <c r="A69" s="92"/>
      <c r="B69" s="101"/>
      <c r="C69" s="18">
        <f t="shared" si="3"/>
        <v>58</v>
      </c>
      <c r="D69" s="87" t="s">
        <v>289</v>
      </c>
      <c r="E69" s="110"/>
      <c r="F69" s="18"/>
      <c r="G69" s="18" t="s">
        <v>270</v>
      </c>
      <c r="H69" s="92"/>
      <c r="I69" s="19"/>
      <c r="J69" s="88">
        <v>1000000</v>
      </c>
      <c r="K69" s="18"/>
      <c r="L69" s="18">
        <f t="shared" si="2"/>
        <v>1000000</v>
      </c>
      <c r="M69" s="125"/>
    </row>
    <row r="70" spans="1:13" ht="38.25">
      <c r="A70" s="92"/>
      <c r="B70" s="101"/>
      <c r="C70" s="18">
        <f t="shared" si="3"/>
        <v>59</v>
      </c>
      <c r="D70" s="86" t="s">
        <v>282</v>
      </c>
      <c r="E70" s="110"/>
      <c r="F70" s="18"/>
      <c r="G70" s="18" t="s">
        <v>43</v>
      </c>
      <c r="H70" s="92"/>
      <c r="I70" s="19"/>
      <c r="J70" s="88">
        <v>1430000</v>
      </c>
      <c r="K70" s="18"/>
      <c r="L70" s="18">
        <f t="shared" si="2"/>
        <v>1430000</v>
      </c>
      <c r="M70" s="125"/>
    </row>
    <row r="71" spans="1:13" ht="63.75">
      <c r="A71" s="92"/>
      <c r="B71" s="101"/>
      <c r="C71" s="18">
        <f t="shared" si="3"/>
        <v>60</v>
      </c>
      <c r="D71" s="86" t="s">
        <v>281</v>
      </c>
      <c r="E71" s="117"/>
      <c r="F71" s="18"/>
      <c r="G71" s="18" t="s">
        <v>270</v>
      </c>
      <c r="H71" s="119"/>
      <c r="I71" s="19"/>
      <c r="J71" s="88">
        <v>1500000</v>
      </c>
      <c r="K71" s="18"/>
      <c r="L71" s="18">
        <f t="shared" si="2"/>
        <v>1500000</v>
      </c>
      <c r="M71" s="125"/>
    </row>
    <row r="72" spans="1:13" ht="13.5" thickBot="1">
      <c r="A72" s="119"/>
      <c r="B72" s="134"/>
      <c r="C72" s="112" t="s">
        <v>44</v>
      </c>
      <c r="D72" s="114"/>
      <c r="E72" s="114"/>
      <c r="F72" s="114"/>
      <c r="G72" s="114"/>
      <c r="H72" s="127"/>
      <c r="I72" s="71">
        <f>SUM(I28:I71)</f>
        <v>35256085</v>
      </c>
      <c r="J72" s="71">
        <f>SUM(J28:J71)</f>
        <v>10792982</v>
      </c>
      <c r="K72" s="71">
        <f>SUM(K28:K71)</f>
        <v>0</v>
      </c>
      <c r="L72" s="71">
        <f>SUM(L28:L71)</f>
        <v>46049067</v>
      </c>
      <c r="M72" s="126"/>
    </row>
    <row r="73" spans="1:13" ht="51">
      <c r="A73" s="135">
        <v>3</v>
      </c>
      <c r="B73" s="133" t="s">
        <v>33</v>
      </c>
      <c r="C73" s="17">
        <f>C71+1</f>
        <v>61</v>
      </c>
      <c r="D73" s="35" t="s">
        <v>275</v>
      </c>
      <c r="E73" s="92"/>
      <c r="F73" s="92" t="s">
        <v>12</v>
      </c>
      <c r="G73" s="18" t="s">
        <v>270</v>
      </c>
      <c r="H73" s="131" t="s">
        <v>13</v>
      </c>
      <c r="I73" s="17">
        <v>380000</v>
      </c>
      <c r="J73" s="17"/>
      <c r="K73" s="17"/>
      <c r="L73" s="17">
        <f>I73+J73+K73</f>
        <v>380000</v>
      </c>
      <c r="M73" s="124" t="s">
        <v>14</v>
      </c>
    </row>
    <row r="74" spans="1:13" ht="63.75">
      <c r="A74" s="92"/>
      <c r="B74" s="100"/>
      <c r="C74" s="17">
        <v>62</v>
      </c>
      <c r="D74" s="55" t="s">
        <v>191</v>
      </c>
      <c r="E74" s="92"/>
      <c r="F74" s="92"/>
      <c r="G74" s="18" t="s">
        <v>43</v>
      </c>
      <c r="H74" s="92"/>
      <c r="I74" s="17">
        <v>100000</v>
      </c>
      <c r="J74" s="17">
        <v>97942</v>
      </c>
      <c r="K74" s="17"/>
      <c r="L74" s="17">
        <f aca="true" t="shared" si="4" ref="L74:L88">I74+J74+K74</f>
        <v>197942</v>
      </c>
      <c r="M74" s="125"/>
    </row>
    <row r="75" spans="1:13" ht="89.25">
      <c r="A75" s="92"/>
      <c r="B75" s="100"/>
      <c r="C75" s="17">
        <v>63</v>
      </c>
      <c r="D75" s="14" t="s">
        <v>127</v>
      </c>
      <c r="E75" s="92"/>
      <c r="F75" s="92"/>
      <c r="G75" s="18" t="s">
        <v>270</v>
      </c>
      <c r="H75" s="131"/>
      <c r="I75" s="18">
        <v>170000</v>
      </c>
      <c r="J75" s="17"/>
      <c r="K75" s="18"/>
      <c r="L75" s="17">
        <f t="shared" si="4"/>
        <v>170000</v>
      </c>
      <c r="M75" s="125"/>
    </row>
    <row r="76" spans="1:13" ht="89.25">
      <c r="A76" s="92"/>
      <c r="B76" s="100"/>
      <c r="C76" s="17">
        <f>C75+1</f>
        <v>64</v>
      </c>
      <c r="D76" s="38" t="s">
        <v>204</v>
      </c>
      <c r="E76" s="92"/>
      <c r="F76" s="92"/>
      <c r="G76" s="18" t="s">
        <v>270</v>
      </c>
      <c r="H76" s="131"/>
      <c r="I76" s="18">
        <v>100000</v>
      </c>
      <c r="J76" s="25"/>
      <c r="K76" s="18"/>
      <c r="L76" s="17">
        <f t="shared" si="4"/>
        <v>100000</v>
      </c>
      <c r="M76" s="125"/>
    </row>
    <row r="77" spans="1:13" ht="51">
      <c r="A77" s="92"/>
      <c r="B77" s="100"/>
      <c r="C77" s="17">
        <f aca="true" t="shared" si="5" ref="C77:C88">C76+1</f>
        <v>65</v>
      </c>
      <c r="D77" s="30" t="s">
        <v>34</v>
      </c>
      <c r="E77" s="92"/>
      <c r="F77" s="92"/>
      <c r="G77" s="34" t="s">
        <v>43</v>
      </c>
      <c r="H77" s="92"/>
      <c r="I77" s="18">
        <v>102500</v>
      </c>
      <c r="J77" s="17"/>
      <c r="K77" s="18"/>
      <c r="L77" s="17">
        <f t="shared" si="4"/>
        <v>102500</v>
      </c>
      <c r="M77" s="125"/>
    </row>
    <row r="78" spans="1:13" ht="51">
      <c r="A78" s="92"/>
      <c r="B78" s="100"/>
      <c r="C78" s="17">
        <f t="shared" si="5"/>
        <v>66</v>
      </c>
      <c r="D78" s="30" t="s">
        <v>290</v>
      </c>
      <c r="E78" s="92"/>
      <c r="F78" s="92"/>
      <c r="G78" s="34" t="s">
        <v>43</v>
      </c>
      <c r="H78" s="92"/>
      <c r="I78" s="18">
        <v>17500</v>
      </c>
      <c r="J78" s="18">
        <v>17500</v>
      </c>
      <c r="K78" s="18"/>
      <c r="L78" s="17">
        <f t="shared" si="4"/>
        <v>35000</v>
      </c>
      <c r="M78" s="125"/>
    </row>
    <row r="79" spans="1:13" ht="76.5">
      <c r="A79" s="92"/>
      <c r="B79" s="100"/>
      <c r="C79" s="17">
        <f t="shared" si="5"/>
        <v>67</v>
      </c>
      <c r="D79" s="30" t="s">
        <v>189</v>
      </c>
      <c r="E79" s="92"/>
      <c r="F79" s="92"/>
      <c r="G79" s="18" t="s">
        <v>270</v>
      </c>
      <c r="H79" s="131"/>
      <c r="I79" s="18">
        <v>928071</v>
      </c>
      <c r="J79" s="18">
        <v>1391071</v>
      </c>
      <c r="K79" s="18"/>
      <c r="L79" s="17">
        <f t="shared" si="4"/>
        <v>2319142</v>
      </c>
      <c r="M79" s="125"/>
    </row>
    <row r="80" spans="1:13" ht="63.75">
      <c r="A80" s="92"/>
      <c r="B80" s="100"/>
      <c r="C80" s="17">
        <f t="shared" si="5"/>
        <v>68</v>
      </c>
      <c r="D80" s="30" t="s">
        <v>132</v>
      </c>
      <c r="E80" s="92"/>
      <c r="F80" s="92"/>
      <c r="G80" s="34" t="s">
        <v>107</v>
      </c>
      <c r="H80" s="92"/>
      <c r="I80" s="34">
        <v>0</v>
      </c>
      <c r="J80" s="34"/>
      <c r="K80" s="34"/>
      <c r="L80" s="17">
        <f t="shared" si="4"/>
        <v>0</v>
      </c>
      <c r="M80" s="125"/>
    </row>
    <row r="81" spans="1:13" ht="63.75">
      <c r="A81" s="92"/>
      <c r="B81" s="100"/>
      <c r="C81" s="17">
        <f t="shared" si="5"/>
        <v>69</v>
      </c>
      <c r="D81" s="47" t="s">
        <v>166</v>
      </c>
      <c r="E81" s="92"/>
      <c r="F81" s="92"/>
      <c r="G81" s="34" t="s">
        <v>107</v>
      </c>
      <c r="H81" s="92"/>
      <c r="I81" s="34">
        <v>800000</v>
      </c>
      <c r="J81" s="34">
        <v>0</v>
      </c>
      <c r="K81" s="34"/>
      <c r="L81" s="17">
        <f t="shared" si="4"/>
        <v>800000</v>
      </c>
      <c r="M81" s="125"/>
    </row>
    <row r="82" spans="1:13" ht="38.25">
      <c r="A82" s="92"/>
      <c r="B82" s="100"/>
      <c r="C82" s="17">
        <f t="shared" si="5"/>
        <v>70</v>
      </c>
      <c r="D82" s="89" t="s">
        <v>283</v>
      </c>
      <c r="E82" s="92"/>
      <c r="F82" s="92"/>
      <c r="G82" s="34" t="s">
        <v>107</v>
      </c>
      <c r="H82" s="92"/>
      <c r="I82" s="34"/>
      <c r="J82" s="34">
        <v>450000</v>
      </c>
      <c r="K82" s="34"/>
      <c r="L82" s="17">
        <f t="shared" si="4"/>
        <v>450000</v>
      </c>
      <c r="M82" s="125"/>
    </row>
    <row r="83" spans="1:13" ht="51">
      <c r="A83" s="92"/>
      <c r="B83" s="100"/>
      <c r="C83" s="17">
        <f t="shared" si="5"/>
        <v>71</v>
      </c>
      <c r="D83" s="74" t="s">
        <v>284</v>
      </c>
      <c r="E83" s="92"/>
      <c r="F83" s="92"/>
      <c r="G83" s="34" t="s">
        <v>107</v>
      </c>
      <c r="H83" s="92"/>
      <c r="I83" s="34"/>
      <c r="J83" s="34">
        <v>283333</v>
      </c>
      <c r="K83" s="34"/>
      <c r="L83" s="17">
        <f t="shared" si="4"/>
        <v>283333</v>
      </c>
      <c r="M83" s="125"/>
    </row>
    <row r="84" spans="1:13" ht="38.25">
      <c r="A84" s="92"/>
      <c r="B84" s="100"/>
      <c r="C84" s="17">
        <f>C83+1</f>
        <v>72</v>
      </c>
      <c r="D84" s="48" t="s">
        <v>167</v>
      </c>
      <c r="E84" s="92"/>
      <c r="F84" s="92"/>
      <c r="G84" s="34" t="s">
        <v>107</v>
      </c>
      <c r="H84" s="92"/>
      <c r="I84" s="34">
        <v>0</v>
      </c>
      <c r="J84" s="34"/>
      <c r="K84" s="34"/>
      <c r="L84" s="17">
        <f t="shared" si="4"/>
        <v>0</v>
      </c>
      <c r="M84" s="125"/>
    </row>
    <row r="85" spans="1:13" ht="38.25">
      <c r="A85" s="92"/>
      <c r="B85" s="100"/>
      <c r="C85" s="17">
        <f t="shared" si="5"/>
        <v>73</v>
      </c>
      <c r="D85" s="85" t="s">
        <v>273</v>
      </c>
      <c r="E85" s="92"/>
      <c r="F85" s="92"/>
      <c r="G85" s="18" t="s">
        <v>270</v>
      </c>
      <c r="H85" s="92"/>
      <c r="I85" s="34"/>
      <c r="J85" s="34">
        <v>10000</v>
      </c>
      <c r="K85" s="34"/>
      <c r="L85" s="17">
        <f t="shared" si="4"/>
        <v>10000</v>
      </c>
      <c r="M85" s="125"/>
    </row>
    <row r="86" spans="1:13" ht="48">
      <c r="A86" s="92"/>
      <c r="B86" s="100"/>
      <c r="C86" s="17">
        <f t="shared" si="5"/>
        <v>74</v>
      </c>
      <c r="D86" s="85" t="s">
        <v>274</v>
      </c>
      <c r="E86" s="92"/>
      <c r="F86" s="92"/>
      <c r="G86" s="18" t="s">
        <v>270</v>
      </c>
      <c r="H86" s="92"/>
      <c r="I86" s="34"/>
      <c r="J86" s="34">
        <v>10000</v>
      </c>
      <c r="K86" s="34"/>
      <c r="L86" s="17">
        <f t="shared" si="4"/>
        <v>10000</v>
      </c>
      <c r="M86" s="125"/>
    </row>
    <row r="87" spans="1:13" ht="38.25">
      <c r="A87" s="92"/>
      <c r="B87" s="100"/>
      <c r="C87" s="17">
        <f t="shared" si="5"/>
        <v>75</v>
      </c>
      <c r="D87" s="48" t="s">
        <v>168</v>
      </c>
      <c r="E87" s="92"/>
      <c r="F87" s="92"/>
      <c r="G87" s="34" t="s">
        <v>107</v>
      </c>
      <c r="H87" s="92"/>
      <c r="I87" s="34">
        <v>0</v>
      </c>
      <c r="J87" s="34"/>
      <c r="K87" s="34"/>
      <c r="L87" s="17">
        <f t="shared" si="4"/>
        <v>0</v>
      </c>
      <c r="M87" s="125"/>
    </row>
    <row r="88" spans="1:13" ht="88.5" customHeight="1" thickBot="1">
      <c r="A88" s="92"/>
      <c r="B88" s="100"/>
      <c r="C88" s="17">
        <f t="shared" si="5"/>
        <v>76</v>
      </c>
      <c r="D88" s="14" t="s">
        <v>124</v>
      </c>
      <c r="E88" s="92"/>
      <c r="F88" s="92"/>
      <c r="G88" s="18" t="s">
        <v>270</v>
      </c>
      <c r="H88" s="131"/>
      <c r="I88" s="34">
        <v>80000</v>
      </c>
      <c r="J88" s="34"/>
      <c r="K88" s="34"/>
      <c r="L88" s="17">
        <f t="shared" si="4"/>
        <v>80000</v>
      </c>
      <c r="M88" s="125"/>
    </row>
    <row r="89" spans="1:13" ht="13.5" thickBot="1">
      <c r="A89" s="92"/>
      <c r="B89" s="101"/>
      <c r="C89" s="128" t="s">
        <v>44</v>
      </c>
      <c r="D89" s="129"/>
      <c r="E89" s="129"/>
      <c r="F89" s="129"/>
      <c r="G89" s="129"/>
      <c r="H89" s="127"/>
      <c r="I89" s="41">
        <f>SUM(I73:I88)</f>
        <v>2678071</v>
      </c>
      <c r="J89" s="42">
        <f>SUM(J73:J88)</f>
        <v>2259846</v>
      </c>
      <c r="K89" s="42">
        <f>SUM(K73:K88)</f>
        <v>0</v>
      </c>
      <c r="L89" s="42">
        <f>SUM(L73:L88)</f>
        <v>4937917</v>
      </c>
      <c r="M89" s="125"/>
    </row>
    <row r="90" spans="1:13" ht="38.25">
      <c r="A90" s="102">
        <v>4</v>
      </c>
      <c r="B90" s="105" t="s">
        <v>35</v>
      </c>
      <c r="C90" s="43">
        <f>C88+1</f>
        <v>77</v>
      </c>
      <c r="D90" s="44" t="s">
        <v>122</v>
      </c>
      <c r="E90" s="124"/>
      <c r="F90" s="130"/>
      <c r="G90" s="43" t="s">
        <v>45</v>
      </c>
      <c r="H90" s="118" t="s">
        <v>13</v>
      </c>
      <c r="I90" s="79">
        <v>72600</v>
      </c>
      <c r="J90" s="79">
        <v>0</v>
      </c>
      <c r="K90" s="37"/>
      <c r="L90" s="80">
        <f>I90+J90+K90</f>
        <v>72600</v>
      </c>
      <c r="M90" s="93"/>
    </row>
    <row r="91" spans="1:13" ht="25.5" customHeight="1" thickBot="1">
      <c r="A91" s="103"/>
      <c r="B91" s="100"/>
      <c r="C91" s="84">
        <v>78</v>
      </c>
      <c r="D91" s="30" t="s">
        <v>119</v>
      </c>
      <c r="E91" s="125"/>
      <c r="F91" s="131"/>
      <c r="G91" s="18" t="s">
        <v>270</v>
      </c>
      <c r="H91" s="131"/>
      <c r="I91" s="25">
        <v>650000</v>
      </c>
      <c r="J91" s="25">
        <v>650000</v>
      </c>
      <c r="K91" s="18"/>
      <c r="L91" s="25">
        <f>I91+J91+K91</f>
        <v>1300000</v>
      </c>
      <c r="M91" s="99"/>
    </row>
    <row r="92" spans="1:13" ht="51.75" thickBot="1">
      <c r="A92" s="103"/>
      <c r="B92" s="101"/>
      <c r="C92" s="43">
        <f>C91+1</f>
        <v>79</v>
      </c>
      <c r="D92" s="14" t="s">
        <v>32</v>
      </c>
      <c r="E92" s="126"/>
      <c r="F92" s="131"/>
      <c r="G92" s="17" t="s">
        <v>45</v>
      </c>
      <c r="H92" s="132"/>
      <c r="I92" s="81">
        <v>72100</v>
      </c>
      <c r="J92" s="81">
        <v>0</v>
      </c>
      <c r="K92" s="20"/>
      <c r="L92" s="82">
        <f>I92+J92+K92</f>
        <v>72100</v>
      </c>
      <c r="M92" s="94"/>
    </row>
    <row r="93" spans="1:13" ht="13.5" thickBot="1">
      <c r="A93" s="104"/>
      <c r="B93" s="106"/>
      <c r="C93" s="112" t="s">
        <v>44</v>
      </c>
      <c r="D93" s="113"/>
      <c r="E93" s="113"/>
      <c r="F93" s="114"/>
      <c r="G93" s="113"/>
      <c r="H93" s="115"/>
      <c r="I93" s="40">
        <f>SUM(I90:I92)</f>
        <v>794700</v>
      </c>
      <c r="J93" s="40">
        <f>SUM(J90:J92)</f>
        <v>650000</v>
      </c>
      <c r="K93" s="40">
        <f>SUM(K90:K92)</f>
        <v>0</v>
      </c>
      <c r="L93" s="40">
        <f>SUM(L90:L92)</f>
        <v>1444700</v>
      </c>
      <c r="M93" s="95"/>
    </row>
    <row r="94" spans="1:13" ht="38.25">
      <c r="A94" s="92">
        <v>5</v>
      </c>
      <c r="B94" s="100" t="s">
        <v>37</v>
      </c>
      <c r="C94" s="17">
        <f>C92+1</f>
        <v>80</v>
      </c>
      <c r="D94" s="35" t="s">
        <v>38</v>
      </c>
      <c r="E94" s="92"/>
      <c r="F94" s="92" t="s">
        <v>12</v>
      </c>
      <c r="G94" s="18" t="s">
        <v>270</v>
      </c>
      <c r="H94" s="118" t="s">
        <v>13</v>
      </c>
      <c r="I94" s="17">
        <v>90000</v>
      </c>
      <c r="J94" s="17"/>
      <c r="K94" s="17"/>
      <c r="L94" s="17">
        <f>I94+J94+K94</f>
        <v>90000</v>
      </c>
      <c r="M94" s="110" t="s">
        <v>14</v>
      </c>
    </row>
    <row r="95" spans="1:13" ht="38.25">
      <c r="A95" s="92"/>
      <c r="B95" s="100"/>
      <c r="C95" s="18">
        <f>C94+1</f>
        <v>81</v>
      </c>
      <c r="D95" s="14" t="s">
        <v>39</v>
      </c>
      <c r="E95" s="92"/>
      <c r="F95" s="92"/>
      <c r="G95" s="18" t="s">
        <v>270</v>
      </c>
      <c r="H95" s="92"/>
      <c r="I95" s="34">
        <v>62522</v>
      </c>
      <c r="J95" s="34"/>
      <c r="K95" s="34"/>
      <c r="L95" s="17">
        <f aca="true" t="shared" si="6" ref="L95:L173">I95+J95+K95</f>
        <v>62522</v>
      </c>
      <c r="M95" s="110"/>
    </row>
    <row r="96" spans="1:13" ht="39" thickBot="1">
      <c r="A96" s="92"/>
      <c r="B96" s="100"/>
      <c r="C96" s="18">
        <f aca="true" t="shared" si="7" ref="C96:C180">C95+1</f>
        <v>82</v>
      </c>
      <c r="D96" s="30" t="s">
        <v>40</v>
      </c>
      <c r="E96" s="92"/>
      <c r="F96" s="92"/>
      <c r="G96" s="18" t="s">
        <v>270</v>
      </c>
      <c r="H96" s="92"/>
      <c r="I96" s="18">
        <v>95000</v>
      </c>
      <c r="J96" s="18"/>
      <c r="K96" s="18"/>
      <c r="L96" s="17">
        <f t="shared" si="6"/>
        <v>95000</v>
      </c>
      <c r="M96" s="110"/>
    </row>
    <row r="97" spans="1:13" ht="48">
      <c r="A97" s="92"/>
      <c r="B97" s="100"/>
      <c r="C97" s="18">
        <f t="shared" si="7"/>
        <v>83</v>
      </c>
      <c r="D97" s="83" t="s">
        <v>271</v>
      </c>
      <c r="E97" s="92"/>
      <c r="F97" s="92"/>
      <c r="G97" s="43" t="s">
        <v>45</v>
      </c>
      <c r="H97" s="92"/>
      <c r="I97" s="18"/>
      <c r="J97" s="18">
        <v>117205</v>
      </c>
      <c r="K97" s="18"/>
      <c r="L97" s="17">
        <f t="shared" si="6"/>
        <v>117205</v>
      </c>
      <c r="M97" s="110"/>
    </row>
    <row r="98" spans="1:13" ht="38.25">
      <c r="A98" s="92"/>
      <c r="B98" s="100"/>
      <c r="C98" s="18">
        <f t="shared" si="7"/>
        <v>84</v>
      </c>
      <c r="D98" s="68" t="s">
        <v>201</v>
      </c>
      <c r="E98" s="92"/>
      <c r="F98" s="92"/>
      <c r="G98" s="18" t="s">
        <v>270</v>
      </c>
      <c r="H98" s="92"/>
      <c r="I98" s="18">
        <v>3766377</v>
      </c>
      <c r="J98" s="25">
        <v>6487323</v>
      </c>
      <c r="K98" s="18"/>
      <c r="L98" s="17">
        <f t="shared" si="6"/>
        <v>10253700</v>
      </c>
      <c r="M98" s="110"/>
    </row>
    <row r="99" spans="1:13" ht="38.25">
      <c r="A99" s="92"/>
      <c r="B99" s="100"/>
      <c r="C99" s="18">
        <f t="shared" si="7"/>
        <v>85</v>
      </c>
      <c r="D99" s="30" t="s">
        <v>128</v>
      </c>
      <c r="E99" s="92"/>
      <c r="F99" s="92"/>
      <c r="G99" s="18" t="s">
        <v>270</v>
      </c>
      <c r="H99" s="92"/>
      <c r="I99" s="18">
        <v>199500</v>
      </c>
      <c r="J99" s="18"/>
      <c r="K99" s="18"/>
      <c r="L99" s="17">
        <f t="shared" si="6"/>
        <v>199500</v>
      </c>
      <c r="M99" s="110"/>
    </row>
    <row r="100" spans="1:13" ht="38.25">
      <c r="A100" s="92"/>
      <c r="B100" s="100"/>
      <c r="C100" s="18">
        <f t="shared" si="7"/>
        <v>86</v>
      </c>
      <c r="D100" s="30" t="s">
        <v>129</v>
      </c>
      <c r="E100" s="92"/>
      <c r="F100" s="92"/>
      <c r="G100" s="18" t="s">
        <v>270</v>
      </c>
      <c r="H100" s="92"/>
      <c r="I100" s="18">
        <v>90000</v>
      </c>
      <c r="J100" s="18"/>
      <c r="K100" s="18"/>
      <c r="L100" s="17">
        <f t="shared" si="6"/>
        <v>90000</v>
      </c>
      <c r="M100" s="110"/>
    </row>
    <row r="101" spans="1:13" ht="51">
      <c r="A101" s="92"/>
      <c r="B101" s="100"/>
      <c r="C101" s="18">
        <f t="shared" si="7"/>
        <v>87</v>
      </c>
      <c r="D101" s="30" t="s">
        <v>117</v>
      </c>
      <c r="E101" s="92"/>
      <c r="F101" s="92"/>
      <c r="G101" s="18" t="s">
        <v>270</v>
      </c>
      <c r="H101" s="92"/>
      <c r="I101" s="18">
        <v>49000</v>
      </c>
      <c r="J101" s="18"/>
      <c r="K101" s="18"/>
      <c r="L101" s="17">
        <f t="shared" si="6"/>
        <v>49000</v>
      </c>
      <c r="M101" s="110"/>
    </row>
    <row r="102" spans="1:13" ht="51">
      <c r="A102" s="92"/>
      <c r="B102" s="100"/>
      <c r="C102" s="18">
        <f t="shared" si="7"/>
        <v>88</v>
      </c>
      <c r="D102" s="30" t="s">
        <v>118</v>
      </c>
      <c r="E102" s="92"/>
      <c r="F102" s="92"/>
      <c r="G102" s="18" t="s">
        <v>270</v>
      </c>
      <c r="H102" s="92"/>
      <c r="I102" s="18">
        <v>49000</v>
      </c>
      <c r="J102" s="18"/>
      <c r="K102" s="18"/>
      <c r="L102" s="17">
        <f t="shared" si="6"/>
        <v>49000</v>
      </c>
      <c r="M102" s="110"/>
    </row>
    <row r="103" spans="1:13" ht="51">
      <c r="A103" s="92"/>
      <c r="B103" s="100"/>
      <c r="C103" s="18">
        <f>C102+1</f>
        <v>89</v>
      </c>
      <c r="D103" s="30" t="s">
        <v>41</v>
      </c>
      <c r="E103" s="92"/>
      <c r="F103" s="92"/>
      <c r="G103" s="18" t="s">
        <v>270</v>
      </c>
      <c r="H103" s="92"/>
      <c r="I103" s="18">
        <v>117000</v>
      </c>
      <c r="J103" s="18"/>
      <c r="K103" s="18"/>
      <c r="L103" s="17">
        <f t="shared" si="6"/>
        <v>117000</v>
      </c>
      <c r="M103" s="110"/>
    </row>
    <row r="104" spans="1:13" ht="76.5">
      <c r="A104" s="92"/>
      <c r="B104" s="100"/>
      <c r="C104" s="18">
        <f t="shared" si="7"/>
        <v>90</v>
      </c>
      <c r="D104" s="30" t="s">
        <v>108</v>
      </c>
      <c r="E104" s="92"/>
      <c r="F104" s="92"/>
      <c r="G104" s="18" t="s">
        <v>270</v>
      </c>
      <c r="H104" s="92"/>
      <c r="I104" s="18">
        <v>100000</v>
      </c>
      <c r="J104" s="18"/>
      <c r="K104" s="18"/>
      <c r="L104" s="17">
        <f t="shared" si="6"/>
        <v>100000</v>
      </c>
      <c r="M104" s="110"/>
    </row>
    <row r="105" spans="1:13" ht="89.25">
      <c r="A105" s="92"/>
      <c r="B105" s="100"/>
      <c r="C105" s="18">
        <f t="shared" si="7"/>
        <v>91</v>
      </c>
      <c r="D105" s="30" t="s">
        <v>109</v>
      </c>
      <c r="E105" s="92"/>
      <c r="F105" s="92"/>
      <c r="G105" s="18" t="s">
        <v>270</v>
      </c>
      <c r="H105" s="92"/>
      <c r="I105" s="18">
        <v>150000</v>
      </c>
      <c r="J105" s="18"/>
      <c r="K105" s="18"/>
      <c r="L105" s="17">
        <f t="shared" si="6"/>
        <v>150000</v>
      </c>
      <c r="M105" s="110"/>
    </row>
    <row r="106" spans="1:13" ht="38.25">
      <c r="A106" s="92"/>
      <c r="B106" s="100"/>
      <c r="C106" s="18">
        <f t="shared" si="7"/>
        <v>92</v>
      </c>
      <c r="D106" s="46" t="s">
        <v>136</v>
      </c>
      <c r="E106" s="92"/>
      <c r="F106" s="92"/>
      <c r="G106" s="18" t="s">
        <v>270</v>
      </c>
      <c r="H106" s="92"/>
      <c r="I106" s="51">
        <v>106800</v>
      </c>
      <c r="J106" s="18"/>
      <c r="K106" s="54"/>
      <c r="L106" s="17">
        <f t="shared" si="6"/>
        <v>106800</v>
      </c>
      <c r="M106" s="110"/>
    </row>
    <row r="107" spans="1:13" ht="38.25">
      <c r="A107" s="92"/>
      <c r="B107" s="100"/>
      <c r="C107" s="18">
        <f t="shared" si="7"/>
        <v>93</v>
      </c>
      <c r="D107" s="38" t="s">
        <v>137</v>
      </c>
      <c r="E107" s="92"/>
      <c r="F107" s="92"/>
      <c r="G107" s="18" t="s">
        <v>270</v>
      </c>
      <c r="H107" s="92"/>
      <c r="I107" s="52">
        <v>65422</v>
      </c>
      <c r="J107" s="18"/>
      <c r="K107" s="54"/>
      <c r="L107" s="17">
        <f t="shared" si="6"/>
        <v>65422</v>
      </c>
      <c r="M107" s="110"/>
    </row>
    <row r="108" spans="1:13" ht="38.25">
      <c r="A108" s="92"/>
      <c r="B108" s="100"/>
      <c r="C108" s="18">
        <f t="shared" si="7"/>
        <v>94</v>
      </c>
      <c r="D108" s="38" t="s">
        <v>138</v>
      </c>
      <c r="E108" s="92"/>
      <c r="F108" s="92"/>
      <c r="G108" s="18" t="s">
        <v>270</v>
      </c>
      <c r="H108" s="92"/>
      <c r="I108" s="52">
        <v>73062</v>
      </c>
      <c r="J108" s="18"/>
      <c r="K108" s="54"/>
      <c r="L108" s="17">
        <f t="shared" si="6"/>
        <v>73062</v>
      </c>
      <c r="M108" s="110"/>
    </row>
    <row r="109" spans="1:13" ht="51">
      <c r="A109" s="92"/>
      <c r="B109" s="100"/>
      <c r="C109" s="18">
        <f t="shared" si="7"/>
        <v>95</v>
      </c>
      <c r="D109" s="38" t="s">
        <v>139</v>
      </c>
      <c r="E109" s="92"/>
      <c r="F109" s="92"/>
      <c r="G109" s="18" t="s">
        <v>270</v>
      </c>
      <c r="H109" s="92"/>
      <c r="I109" s="52">
        <v>99590</v>
      </c>
      <c r="J109" s="18"/>
      <c r="K109" s="54"/>
      <c r="L109" s="17">
        <f t="shared" si="6"/>
        <v>99590</v>
      </c>
      <c r="M109" s="110"/>
    </row>
    <row r="110" spans="1:13" ht="51">
      <c r="A110" s="92"/>
      <c r="B110" s="100"/>
      <c r="C110" s="18">
        <f t="shared" si="7"/>
        <v>96</v>
      </c>
      <c r="D110" s="38" t="s">
        <v>140</v>
      </c>
      <c r="E110" s="92"/>
      <c r="F110" s="92"/>
      <c r="G110" s="18" t="s">
        <v>270</v>
      </c>
      <c r="H110" s="92"/>
      <c r="I110" s="52">
        <v>134179</v>
      </c>
      <c r="J110" s="18"/>
      <c r="K110" s="54"/>
      <c r="L110" s="17">
        <f t="shared" si="6"/>
        <v>134179</v>
      </c>
      <c r="M110" s="110"/>
    </row>
    <row r="111" spans="1:13" ht="51">
      <c r="A111" s="92"/>
      <c r="B111" s="100"/>
      <c r="C111" s="18">
        <f t="shared" si="7"/>
        <v>97</v>
      </c>
      <c r="D111" s="38" t="s">
        <v>141</v>
      </c>
      <c r="E111" s="92"/>
      <c r="F111" s="92"/>
      <c r="G111" s="18" t="s">
        <v>270</v>
      </c>
      <c r="H111" s="92"/>
      <c r="I111" s="52">
        <v>135788</v>
      </c>
      <c r="J111" s="18"/>
      <c r="K111" s="54"/>
      <c r="L111" s="17">
        <f t="shared" si="6"/>
        <v>135788</v>
      </c>
      <c r="M111" s="110"/>
    </row>
    <row r="112" spans="1:13" ht="51">
      <c r="A112" s="92"/>
      <c r="B112" s="100"/>
      <c r="C112" s="18">
        <f t="shared" si="7"/>
        <v>98</v>
      </c>
      <c r="D112" s="38" t="s">
        <v>142</v>
      </c>
      <c r="E112" s="92"/>
      <c r="F112" s="92"/>
      <c r="G112" s="18" t="s">
        <v>270</v>
      </c>
      <c r="H112" s="92"/>
      <c r="I112" s="52">
        <v>124144</v>
      </c>
      <c r="J112" s="18"/>
      <c r="K112" s="54"/>
      <c r="L112" s="17">
        <f t="shared" si="6"/>
        <v>124144</v>
      </c>
      <c r="M112" s="110"/>
    </row>
    <row r="113" spans="1:13" ht="51">
      <c r="A113" s="92"/>
      <c r="B113" s="100"/>
      <c r="C113" s="18">
        <f t="shared" si="7"/>
        <v>99</v>
      </c>
      <c r="D113" s="38" t="s">
        <v>170</v>
      </c>
      <c r="E113" s="92"/>
      <c r="F113" s="92"/>
      <c r="G113" s="18" t="s">
        <v>270</v>
      </c>
      <c r="H113" s="92"/>
      <c r="I113" s="52">
        <v>126622</v>
      </c>
      <c r="J113" s="18"/>
      <c r="K113" s="54"/>
      <c r="L113" s="17">
        <f t="shared" si="6"/>
        <v>126622</v>
      </c>
      <c r="M113" s="110"/>
    </row>
    <row r="114" spans="1:13" ht="38.25">
      <c r="A114" s="92"/>
      <c r="B114" s="100"/>
      <c r="C114" s="18">
        <f t="shared" si="7"/>
        <v>100</v>
      </c>
      <c r="D114" s="38" t="s">
        <v>143</v>
      </c>
      <c r="E114" s="92"/>
      <c r="F114" s="92"/>
      <c r="G114" s="18" t="s">
        <v>270</v>
      </c>
      <c r="H114" s="92"/>
      <c r="I114" s="52">
        <v>81856</v>
      </c>
      <c r="J114" s="18"/>
      <c r="K114" s="54"/>
      <c r="L114" s="17">
        <f t="shared" si="6"/>
        <v>81856</v>
      </c>
      <c r="M114" s="110"/>
    </row>
    <row r="115" spans="1:13" ht="38.25">
      <c r="A115" s="92"/>
      <c r="B115" s="100"/>
      <c r="C115" s="18">
        <f t="shared" si="7"/>
        <v>101</v>
      </c>
      <c r="D115" s="38" t="s">
        <v>144</v>
      </c>
      <c r="E115" s="92"/>
      <c r="F115" s="92"/>
      <c r="G115" s="18" t="s">
        <v>270</v>
      </c>
      <c r="H115" s="92"/>
      <c r="I115" s="52">
        <v>11739</v>
      </c>
      <c r="J115" s="18"/>
      <c r="K115" s="54"/>
      <c r="L115" s="17">
        <f t="shared" si="6"/>
        <v>11739</v>
      </c>
      <c r="M115" s="110"/>
    </row>
    <row r="116" spans="1:13" ht="38.25">
      <c r="A116" s="92"/>
      <c r="B116" s="100"/>
      <c r="C116" s="18">
        <f t="shared" si="7"/>
        <v>102</v>
      </c>
      <c r="D116" s="38" t="s">
        <v>145</v>
      </c>
      <c r="E116" s="92"/>
      <c r="F116" s="92"/>
      <c r="G116" s="18" t="s">
        <v>270</v>
      </c>
      <c r="H116" s="92"/>
      <c r="I116" s="52">
        <v>22356</v>
      </c>
      <c r="J116" s="18"/>
      <c r="K116" s="54"/>
      <c r="L116" s="17">
        <f t="shared" si="6"/>
        <v>22356</v>
      </c>
      <c r="M116" s="110"/>
    </row>
    <row r="117" spans="1:13" ht="51">
      <c r="A117" s="92"/>
      <c r="B117" s="100"/>
      <c r="C117" s="18">
        <f t="shared" si="7"/>
        <v>103</v>
      </c>
      <c r="D117" s="38" t="s">
        <v>146</v>
      </c>
      <c r="E117" s="92"/>
      <c r="F117" s="92"/>
      <c r="G117" s="18" t="s">
        <v>270</v>
      </c>
      <c r="H117" s="92"/>
      <c r="I117" s="52">
        <v>32000</v>
      </c>
      <c r="J117" s="18"/>
      <c r="K117" s="54"/>
      <c r="L117" s="17">
        <f t="shared" si="6"/>
        <v>32000</v>
      </c>
      <c r="M117" s="110"/>
    </row>
    <row r="118" spans="1:13" ht="51">
      <c r="A118" s="92"/>
      <c r="B118" s="100"/>
      <c r="C118" s="18">
        <f t="shared" si="7"/>
        <v>104</v>
      </c>
      <c r="D118" s="38" t="s">
        <v>172</v>
      </c>
      <c r="E118" s="92"/>
      <c r="F118" s="92"/>
      <c r="G118" s="18" t="s">
        <v>270</v>
      </c>
      <c r="H118" s="92"/>
      <c r="I118" s="52">
        <v>110000</v>
      </c>
      <c r="J118" s="18"/>
      <c r="K118" s="54"/>
      <c r="L118" s="17">
        <f t="shared" si="6"/>
        <v>110000</v>
      </c>
      <c r="M118" s="110"/>
    </row>
    <row r="119" spans="1:13" ht="51">
      <c r="A119" s="92"/>
      <c r="B119" s="100"/>
      <c r="C119" s="18">
        <f t="shared" si="7"/>
        <v>105</v>
      </c>
      <c r="D119" s="38" t="s">
        <v>147</v>
      </c>
      <c r="E119" s="92"/>
      <c r="F119" s="92"/>
      <c r="G119" s="18" t="s">
        <v>270</v>
      </c>
      <c r="H119" s="92"/>
      <c r="I119" s="52">
        <v>61000</v>
      </c>
      <c r="J119" s="18"/>
      <c r="K119" s="54"/>
      <c r="L119" s="17">
        <f t="shared" si="6"/>
        <v>61000</v>
      </c>
      <c r="M119" s="110"/>
    </row>
    <row r="120" spans="1:13" ht="51">
      <c r="A120" s="92"/>
      <c r="B120" s="100"/>
      <c r="C120" s="18">
        <f t="shared" si="7"/>
        <v>106</v>
      </c>
      <c r="D120" s="38" t="s">
        <v>148</v>
      </c>
      <c r="E120" s="92"/>
      <c r="F120" s="92"/>
      <c r="G120" s="18" t="s">
        <v>270</v>
      </c>
      <c r="H120" s="92"/>
      <c r="I120" s="52">
        <v>142000</v>
      </c>
      <c r="J120" s="18"/>
      <c r="K120" s="54"/>
      <c r="L120" s="17">
        <f t="shared" si="6"/>
        <v>142000</v>
      </c>
      <c r="M120" s="110"/>
    </row>
    <row r="121" spans="1:13" ht="38.25">
      <c r="A121" s="92"/>
      <c r="B121" s="100"/>
      <c r="C121" s="18">
        <f t="shared" si="7"/>
        <v>107</v>
      </c>
      <c r="D121" s="38" t="s">
        <v>149</v>
      </c>
      <c r="E121" s="92"/>
      <c r="F121" s="92"/>
      <c r="G121" s="18" t="s">
        <v>270</v>
      </c>
      <c r="H121" s="92"/>
      <c r="I121" s="52">
        <v>0</v>
      </c>
      <c r="J121" s="18"/>
      <c r="K121" s="54"/>
      <c r="L121" s="17">
        <f t="shared" si="6"/>
        <v>0</v>
      </c>
      <c r="M121" s="110"/>
    </row>
    <row r="122" spans="1:13" ht="51">
      <c r="A122" s="92"/>
      <c r="B122" s="100"/>
      <c r="C122" s="18">
        <f t="shared" si="7"/>
        <v>108</v>
      </c>
      <c r="D122" s="38" t="s">
        <v>150</v>
      </c>
      <c r="E122" s="92"/>
      <c r="F122" s="92"/>
      <c r="G122" s="18" t="s">
        <v>270</v>
      </c>
      <c r="H122" s="92"/>
      <c r="I122" s="52">
        <v>32000</v>
      </c>
      <c r="J122" s="18"/>
      <c r="K122" s="54"/>
      <c r="L122" s="17">
        <f t="shared" si="6"/>
        <v>32000</v>
      </c>
      <c r="M122" s="110"/>
    </row>
    <row r="123" spans="1:13" ht="51">
      <c r="A123" s="92"/>
      <c r="B123" s="100"/>
      <c r="C123" s="18">
        <f t="shared" si="7"/>
        <v>109</v>
      </c>
      <c r="D123" s="38" t="s">
        <v>151</v>
      </c>
      <c r="E123" s="92"/>
      <c r="F123" s="92"/>
      <c r="G123" s="18" t="s">
        <v>270</v>
      </c>
      <c r="H123" s="92"/>
      <c r="I123" s="52">
        <v>32000</v>
      </c>
      <c r="J123" s="18"/>
      <c r="K123" s="54"/>
      <c r="L123" s="17">
        <f t="shared" si="6"/>
        <v>32000</v>
      </c>
      <c r="M123" s="110"/>
    </row>
    <row r="124" spans="1:13" ht="51">
      <c r="A124" s="92"/>
      <c r="B124" s="100"/>
      <c r="C124" s="18">
        <f t="shared" si="7"/>
        <v>110</v>
      </c>
      <c r="D124" s="38" t="s">
        <v>152</v>
      </c>
      <c r="E124" s="92"/>
      <c r="F124" s="92"/>
      <c r="G124" s="18" t="s">
        <v>270</v>
      </c>
      <c r="H124" s="92"/>
      <c r="I124" s="52">
        <v>0</v>
      </c>
      <c r="J124" s="18"/>
      <c r="K124" s="54"/>
      <c r="L124" s="17">
        <f t="shared" si="6"/>
        <v>0</v>
      </c>
      <c r="M124" s="110"/>
    </row>
    <row r="125" spans="1:13" ht="51">
      <c r="A125" s="92"/>
      <c r="B125" s="100"/>
      <c r="C125" s="18">
        <f t="shared" si="7"/>
        <v>111</v>
      </c>
      <c r="D125" s="38" t="s">
        <v>153</v>
      </c>
      <c r="E125" s="92"/>
      <c r="F125" s="92"/>
      <c r="G125" s="18" t="s">
        <v>270</v>
      </c>
      <c r="H125" s="92"/>
      <c r="I125" s="52">
        <v>32000</v>
      </c>
      <c r="J125" s="18"/>
      <c r="K125" s="54"/>
      <c r="L125" s="17">
        <f t="shared" si="6"/>
        <v>32000</v>
      </c>
      <c r="M125" s="110"/>
    </row>
    <row r="126" spans="1:13" ht="51">
      <c r="A126" s="92"/>
      <c r="B126" s="100"/>
      <c r="C126" s="18">
        <f t="shared" si="7"/>
        <v>112</v>
      </c>
      <c r="D126" s="38" t="s">
        <v>154</v>
      </c>
      <c r="E126" s="92"/>
      <c r="F126" s="92"/>
      <c r="G126" s="18" t="s">
        <v>270</v>
      </c>
      <c r="H126" s="92"/>
      <c r="I126" s="52">
        <v>32000</v>
      </c>
      <c r="J126" s="18"/>
      <c r="K126" s="54"/>
      <c r="L126" s="17">
        <f t="shared" si="6"/>
        <v>32000</v>
      </c>
      <c r="M126" s="110"/>
    </row>
    <row r="127" spans="1:13" ht="51">
      <c r="A127" s="92"/>
      <c r="B127" s="100"/>
      <c r="C127" s="18">
        <f t="shared" si="7"/>
        <v>113</v>
      </c>
      <c r="D127" s="38" t="s">
        <v>155</v>
      </c>
      <c r="E127" s="92"/>
      <c r="F127" s="92"/>
      <c r="G127" s="18" t="s">
        <v>270</v>
      </c>
      <c r="H127" s="92"/>
      <c r="I127" s="52">
        <v>32000</v>
      </c>
      <c r="J127" s="18"/>
      <c r="K127" s="54"/>
      <c r="L127" s="17">
        <f t="shared" si="6"/>
        <v>32000</v>
      </c>
      <c r="M127" s="110"/>
    </row>
    <row r="128" spans="1:13" ht="51">
      <c r="A128" s="92"/>
      <c r="B128" s="100"/>
      <c r="C128" s="18">
        <f t="shared" si="7"/>
        <v>114</v>
      </c>
      <c r="D128" s="38" t="s">
        <v>156</v>
      </c>
      <c r="E128" s="92"/>
      <c r="F128" s="92"/>
      <c r="G128" s="18" t="s">
        <v>270</v>
      </c>
      <c r="H128" s="92"/>
      <c r="I128" s="52">
        <v>32000</v>
      </c>
      <c r="J128" s="18"/>
      <c r="K128" s="54"/>
      <c r="L128" s="17">
        <f t="shared" si="6"/>
        <v>32000</v>
      </c>
      <c r="M128" s="110"/>
    </row>
    <row r="129" spans="1:13" ht="51">
      <c r="A129" s="92"/>
      <c r="B129" s="100"/>
      <c r="C129" s="18">
        <f t="shared" si="7"/>
        <v>115</v>
      </c>
      <c r="D129" s="38" t="s">
        <v>157</v>
      </c>
      <c r="E129" s="92"/>
      <c r="F129" s="92"/>
      <c r="G129" s="18" t="s">
        <v>270</v>
      </c>
      <c r="H129" s="92"/>
      <c r="I129" s="52">
        <v>32000</v>
      </c>
      <c r="J129" s="18"/>
      <c r="K129" s="54"/>
      <c r="L129" s="17">
        <f t="shared" si="6"/>
        <v>32000</v>
      </c>
      <c r="M129" s="110"/>
    </row>
    <row r="130" spans="1:13" ht="51">
      <c r="A130" s="92"/>
      <c r="B130" s="100"/>
      <c r="C130" s="18">
        <f t="shared" si="7"/>
        <v>116</v>
      </c>
      <c r="D130" s="38" t="s">
        <v>158</v>
      </c>
      <c r="E130" s="92"/>
      <c r="F130" s="92"/>
      <c r="G130" s="18" t="s">
        <v>270</v>
      </c>
      <c r="H130" s="92"/>
      <c r="I130" s="52">
        <v>32000</v>
      </c>
      <c r="J130" s="18"/>
      <c r="K130" s="54"/>
      <c r="L130" s="17">
        <f t="shared" si="6"/>
        <v>32000</v>
      </c>
      <c r="M130" s="110"/>
    </row>
    <row r="131" spans="1:13" ht="38.25">
      <c r="A131" s="92"/>
      <c r="B131" s="100"/>
      <c r="C131" s="18">
        <f t="shared" si="7"/>
        <v>117</v>
      </c>
      <c r="D131" s="38" t="s">
        <v>159</v>
      </c>
      <c r="E131" s="92"/>
      <c r="F131" s="92"/>
      <c r="G131" s="18" t="s">
        <v>270</v>
      </c>
      <c r="H131" s="92"/>
      <c r="I131" s="52">
        <v>36000</v>
      </c>
      <c r="J131" s="18"/>
      <c r="K131" s="54"/>
      <c r="L131" s="17">
        <f t="shared" si="6"/>
        <v>36000</v>
      </c>
      <c r="M131" s="110"/>
    </row>
    <row r="132" spans="1:13" ht="51">
      <c r="A132" s="92"/>
      <c r="B132" s="100"/>
      <c r="C132" s="18">
        <f t="shared" si="7"/>
        <v>118</v>
      </c>
      <c r="D132" s="38" t="s">
        <v>160</v>
      </c>
      <c r="E132" s="92"/>
      <c r="F132" s="92"/>
      <c r="G132" s="18" t="s">
        <v>270</v>
      </c>
      <c r="H132" s="92"/>
      <c r="I132" s="52">
        <v>31442</v>
      </c>
      <c r="J132" s="18"/>
      <c r="K132" s="54"/>
      <c r="L132" s="17">
        <f t="shared" si="6"/>
        <v>31442</v>
      </c>
      <c r="M132" s="110"/>
    </row>
    <row r="133" spans="1:13" ht="38.25">
      <c r="A133" s="92"/>
      <c r="B133" s="100"/>
      <c r="C133" s="18">
        <f t="shared" si="7"/>
        <v>119</v>
      </c>
      <c r="D133" s="38" t="s">
        <v>173</v>
      </c>
      <c r="E133" s="92"/>
      <c r="F133" s="92"/>
      <c r="G133" s="18" t="s">
        <v>270</v>
      </c>
      <c r="H133" s="92"/>
      <c r="I133" s="52">
        <v>140120</v>
      </c>
      <c r="J133" s="18"/>
      <c r="K133" s="54"/>
      <c r="L133" s="17">
        <f t="shared" si="6"/>
        <v>140120</v>
      </c>
      <c r="M133" s="110"/>
    </row>
    <row r="134" spans="1:13" ht="51">
      <c r="A134" s="92"/>
      <c r="B134" s="100"/>
      <c r="C134" s="18">
        <f t="shared" si="7"/>
        <v>120</v>
      </c>
      <c r="D134" s="38" t="s">
        <v>161</v>
      </c>
      <c r="E134" s="92"/>
      <c r="F134" s="92"/>
      <c r="G134" s="18" t="s">
        <v>270</v>
      </c>
      <c r="H134" s="92"/>
      <c r="I134" s="52">
        <v>169500</v>
      </c>
      <c r="J134" s="18"/>
      <c r="K134" s="54"/>
      <c r="L134" s="17">
        <f t="shared" si="6"/>
        <v>169500</v>
      </c>
      <c r="M134" s="110"/>
    </row>
    <row r="135" spans="1:13" ht="38.25">
      <c r="A135" s="92"/>
      <c r="B135" s="100"/>
      <c r="C135" s="18">
        <f t="shared" si="7"/>
        <v>121</v>
      </c>
      <c r="D135" s="38" t="s">
        <v>162</v>
      </c>
      <c r="E135" s="92"/>
      <c r="F135" s="92"/>
      <c r="G135" s="18" t="s">
        <v>270</v>
      </c>
      <c r="H135" s="92"/>
      <c r="I135" s="52">
        <v>198308</v>
      </c>
      <c r="J135" s="18"/>
      <c r="K135" s="54"/>
      <c r="L135" s="17">
        <f t="shared" si="6"/>
        <v>198308</v>
      </c>
      <c r="M135" s="110"/>
    </row>
    <row r="136" spans="1:13" ht="38.25">
      <c r="A136" s="92"/>
      <c r="B136" s="100"/>
      <c r="C136" s="18">
        <f t="shared" si="7"/>
        <v>122</v>
      </c>
      <c r="D136" s="30" t="s">
        <v>177</v>
      </c>
      <c r="E136" s="92"/>
      <c r="F136" s="92"/>
      <c r="G136" s="18" t="s">
        <v>270</v>
      </c>
      <c r="H136" s="92"/>
      <c r="I136" s="53">
        <v>141148</v>
      </c>
      <c r="J136" s="18"/>
      <c r="K136" s="54"/>
      <c r="L136" s="17">
        <f t="shared" si="6"/>
        <v>141148</v>
      </c>
      <c r="M136" s="110"/>
    </row>
    <row r="137" spans="1:13" ht="38.25">
      <c r="A137" s="92"/>
      <c r="B137" s="100"/>
      <c r="C137" s="18">
        <f t="shared" si="7"/>
        <v>123</v>
      </c>
      <c r="D137" s="30" t="s">
        <v>205</v>
      </c>
      <c r="E137" s="92"/>
      <c r="F137" s="92"/>
      <c r="G137" s="18" t="s">
        <v>270</v>
      </c>
      <c r="H137" s="92"/>
      <c r="I137" s="53">
        <v>199900</v>
      </c>
      <c r="J137" s="18"/>
      <c r="K137" s="54"/>
      <c r="L137" s="17">
        <f t="shared" si="6"/>
        <v>199900</v>
      </c>
      <c r="M137" s="110"/>
    </row>
    <row r="138" spans="1:13" ht="38.25">
      <c r="A138" s="92"/>
      <c r="B138" s="100"/>
      <c r="C138" s="18">
        <f t="shared" si="7"/>
        <v>124</v>
      </c>
      <c r="D138" s="30" t="s">
        <v>178</v>
      </c>
      <c r="E138" s="92"/>
      <c r="F138" s="92"/>
      <c r="G138" s="18" t="s">
        <v>270</v>
      </c>
      <c r="H138" s="92"/>
      <c r="I138" s="53">
        <v>182212</v>
      </c>
      <c r="J138" s="18"/>
      <c r="K138" s="54"/>
      <c r="L138" s="17">
        <f t="shared" si="6"/>
        <v>182212</v>
      </c>
      <c r="M138" s="110"/>
    </row>
    <row r="139" spans="1:13" ht="38.25">
      <c r="A139" s="92"/>
      <c r="B139" s="100"/>
      <c r="C139" s="18">
        <f t="shared" si="7"/>
        <v>125</v>
      </c>
      <c r="D139" s="30" t="s">
        <v>179</v>
      </c>
      <c r="E139" s="92"/>
      <c r="F139" s="92"/>
      <c r="G139" s="18" t="s">
        <v>270</v>
      </c>
      <c r="H139" s="92"/>
      <c r="I139" s="53">
        <v>29700</v>
      </c>
      <c r="J139" s="18"/>
      <c r="K139" s="54"/>
      <c r="L139" s="17">
        <f t="shared" si="6"/>
        <v>29700</v>
      </c>
      <c r="M139" s="110"/>
    </row>
    <row r="140" spans="1:13" ht="38.25">
      <c r="A140" s="92"/>
      <c r="B140" s="100"/>
      <c r="C140" s="18">
        <f t="shared" si="7"/>
        <v>126</v>
      </c>
      <c r="D140" s="30" t="s">
        <v>180</v>
      </c>
      <c r="E140" s="92"/>
      <c r="F140" s="92"/>
      <c r="G140" s="18" t="s">
        <v>270</v>
      </c>
      <c r="H140" s="92"/>
      <c r="I140" s="53">
        <v>104800</v>
      </c>
      <c r="J140" s="18"/>
      <c r="K140" s="54"/>
      <c r="L140" s="17">
        <f t="shared" si="6"/>
        <v>104800</v>
      </c>
      <c r="M140" s="110"/>
    </row>
    <row r="141" spans="1:13" ht="38.25">
      <c r="A141" s="92"/>
      <c r="B141" s="100"/>
      <c r="C141" s="18">
        <f t="shared" si="7"/>
        <v>127</v>
      </c>
      <c r="D141" s="30" t="s">
        <v>181</v>
      </c>
      <c r="E141" s="92"/>
      <c r="F141" s="92"/>
      <c r="G141" s="18" t="s">
        <v>270</v>
      </c>
      <c r="H141" s="92"/>
      <c r="I141" s="53">
        <v>62000</v>
      </c>
      <c r="J141" s="18"/>
      <c r="K141" s="54"/>
      <c r="L141" s="17">
        <f t="shared" si="6"/>
        <v>62000</v>
      </c>
      <c r="M141" s="110"/>
    </row>
    <row r="142" spans="1:13" ht="38.25">
      <c r="A142" s="92"/>
      <c r="B142" s="100"/>
      <c r="C142" s="18">
        <f t="shared" si="7"/>
        <v>128</v>
      </c>
      <c r="D142" s="30" t="s">
        <v>182</v>
      </c>
      <c r="E142" s="92"/>
      <c r="F142" s="92"/>
      <c r="G142" s="18" t="s">
        <v>270</v>
      </c>
      <c r="H142" s="92"/>
      <c r="I142" s="53">
        <v>47600</v>
      </c>
      <c r="J142" s="18"/>
      <c r="K142" s="54"/>
      <c r="L142" s="17">
        <f t="shared" si="6"/>
        <v>47600</v>
      </c>
      <c r="M142" s="110"/>
    </row>
    <row r="143" spans="1:13" ht="38.25">
      <c r="A143" s="92"/>
      <c r="B143" s="100"/>
      <c r="C143" s="18">
        <f t="shared" si="7"/>
        <v>129</v>
      </c>
      <c r="D143" s="30" t="s">
        <v>183</v>
      </c>
      <c r="E143" s="92"/>
      <c r="F143" s="92"/>
      <c r="G143" s="18" t="s">
        <v>270</v>
      </c>
      <c r="H143" s="92"/>
      <c r="I143" s="53">
        <v>57800</v>
      </c>
      <c r="J143" s="18"/>
      <c r="K143" s="54"/>
      <c r="L143" s="17">
        <f t="shared" si="6"/>
        <v>57800</v>
      </c>
      <c r="M143" s="110"/>
    </row>
    <row r="144" spans="1:13" ht="38.25">
      <c r="A144" s="92"/>
      <c r="B144" s="100"/>
      <c r="C144" s="18">
        <f t="shared" si="7"/>
        <v>130</v>
      </c>
      <c r="D144" s="30" t="s">
        <v>184</v>
      </c>
      <c r="E144" s="92"/>
      <c r="F144" s="92"/>
      <c r="G144" s="18" t="s">
        <v>270</v>
      </c>
      <c r="H144" s="92"/>
      <c r="I144" s="53">
        <v>83000</v>
      </c>
      <c r="J144" s="18"/>
      <c r="K144" s="54"/>
      <c r="L144" s="17">
        <f t="shared" si="6"/>
        <v>83000</v>
      </c>
      <c r="M144" s="110"/>
    </row>
    <row r="145" spans="1:13" ht="38.25">
      <c r="A145" s="92"/>
      <c r="B145" s="100"/>
      <c r="C145" s="18">
        <f t="shared" si="7"/>
        <v>131</v>
      </c>
      <c r="D145" s="30" t="s">
        <v>185</v>
      </c>
      <c r="E145" s="92"/>
      <c r="F145" s="92"/>
      <c r="G145" s="18" t="s">
        <v>270</v>
      </c>
      <c r="H145" s="92"/>
      <c r="I145" s="53">
        <v>199900</v>
      </c>
      <c r="J145" s="18"/>
      <c r="K145" s="54"/>
      <c r="L145" s="17">
        <f t="shared" si="6"/>
        <v>199900</v>
      </c>
      <c r="M145" s="110"/>
    </row>
    <row r="146" spans="1:13" ht="38.25">
      <c r="A146" s="92"/>
      <c r="B146" s="100"/>
      <c r="C146" s="18">
        <f t="shared" si="7"/>
        <v>132</v>
      </c>
      <c r="D146" s="30" t="s">
        <v>186</v>
      </c>
      <c r="E146" s="92"/>
      <c r="F146" s="92"/>
      <c r="G146" s="18" t="s">
        <v>270</v>
      </c>
      <c r="H146" s="92"/>
      <c r="I146" s="53">
        <v>167900</v>
      </c>
      <c r="J146" s="18"/>
      <c r="K146" s="54"/>
      <c r="L146" s="17">
        <f t="shared" si="6"/>
        <v>167900</v>
      </c>
      <c r="M146" s="110"/>
    </row>
    <row r="147" spans="1:13" ht="38.25">
      <c r="A147" s="92"/>
      <c r="B147" s="100"/>
      <c r="C147" s="18">
        <f t="shared" si="7"/>
        <v>133</v>
      </c>
      <c r="D147" s="30" t="s">
        <v>187</v>
      </c>
      <c r="E147" s="92"/>
      <c r="F147" s="92"/>
      <c r="G147" s="18" t="s">
        <v>270</v>
      </c>
      <c r="H147" s="92"/>
      <c r="I147" s="53">
        <v>320000</v>
      </c>
      <c r="J147" s="18"/>
      <c r="K147" s="54"/>
      <c r="L147" s="17">
        <f t="shared" si="6"/>
        <v>320000</v>
      </c>
      <c r="M147" s="110"/>
    </row>
    <row r="148" spans="1:13" ht="38.25">
      <c r="A148" s="92"/>
      <c r="B148" s="100"/>
      <c r="C148" s="18">
        <f t="shared" si="7"/>
        <v>134</v>
      </c>
      <c r="D148" s="30" t="s">
        <v>192</v>
      </c>
      <c r="E148" s="92"/>
      <c r="F148" s="92"/>
      <c r="G148" s="34" t="s">
        <v>107</v>
      </c>
      <c r="H148" s="92"/>
      <c r="I148" s="53">
        <v>200000</v>
      </c>
      <c r="J148" s="18"/>
      <c r="K148" s="54"/>
      <c r="L148" s="17">
        <f t="shared" si="6"/>
        <v>200000</v>
      </c>
      <c r="M148" s="110"/>
    </row>
    <row r="149" spans="1:13" ht="38.25">
      <c r="A149" s="92"/>
      <c r="B149" s="100"/>
      <c r="C149" s="18">
        <f t="shared" si="7"/>
        <v>135</v>
      </c>
      <c r="D149" s="30" t="s">
        <v>193</v>
      </c>
      <c r="E149" s="92"/>
      <c r="F149" s="92"/>
      <c r="G149" s="34" t="s">
        <v>107</v>
      </c>
      <c r="H149" s="92"/>
      <c r="I149" s="53">
        <v>377726</v>
      </c>
      <c r="J149" s="18">
        <v>225193</v>
      </c>
      <c r="K149" s="54"/>
      <c r="L149" s="17">
        <f t="shared" si="6"/>
        <v>602919</v>
      </c>
      <c r="M149" s="110"/>
    </row>
    <row r="150" spans="1:13" ht="38.25">
      <c r="A150" s="92"/>
      <c r="B150" s="100"/>
      <c r="C150" s="18">
        <f t="shared" si="7"/>
        <v>136</v>
      </c>
      <c r="D150" s="30" t="s">
        <v>237</v>
      </c>
      <c r="E150" s="92"/>
      <c r="F150" s="92"/>
      <c r="G150" s="34" t="s">
        <v>107</v>
      </c>
      <c r="H150" s="92"/>
      <c r="I150" s="53"/>
      <c r="J150" s="18">
        <v>281622</v>
      </c>
      <c r="K150" s="54"/>
      <c r="L150" s="17">
        <f t="shared" si="6"/>
        <v>281622</v>
      </c>
      <c r="M150" s="110"/>
    </row>
    <row r="151" spans="1:13" ht="38.25">
      <c r="A151" s="92"/>
      <c r="B151" s="100"/>
      <c r="C151" s="18">
        <f t="shared" si="7"/>
        <v>137</v>
      </c>
      <c r="D151" s="30" t="s">
        <v>243</v>
      </c>
      <c r="E151" s="92"/>
      <c r="F151" s="92"/>
      <c r="G151" s="34" t="s">
        <v>107</v>
      </c>
      <c r="H151" s="92"/>
      <c r="I151" s="53"/>
      <c r="J151" s="18">
        <v>230195</v>
      </c>
      <c r="K151" s="54"/>
      <c r="L151" s="17">
        <f t="shared" si="6"/>
        <v>230195</v>
      </c>
      <c r="M151" s="110"/>
    </row>
    <row r="152" spans="1:13" ht="38.25">
      <c r="A152" s="92"/>
      <c r="B152" s="100"/>
      <c r="C152" s="18">
        <f t="shared" si="7"/>
        <v>138</v>
      </c>
      <c r="D152" s="30" t="s">
        <v>244</v>
      </c>
      <c r="E152" s="92"/>
      <c r="F152" s="92"/>
      <c r="G152" s="34" t="s">
        <v>107</v>
      </c>
      <c r="H152" s="92"/>
      <c r="I152" s="53"/>
      <c r="J152" s="18">
        <v>294737</v>
      </c>
      <c r="K152" s="54"/>
      <c r="L152" s="17">
        <f t="shared" si="6"/>
        <v>294737</v>
      </c>
      <c r="M152" s="110"/>
    </row>
    <row r="153" spans="1:13" ht="51">
      <c r="A153" s="92"/>
      <c r="B153" s="100"/>
      <c r="C153" s="18">
        <f t="shared" si="7"/>
        <v>139</v>
      </c>
      <c r="D153" s="30" t="s">
        <v>245</v>
      </c>
      <c r="E153" s="92"/>
      <c r="F153" s="92"/>
      <c r="G153" s="34" t="s">
        <v>107</v>
      </c>
      <c r="H153" s="92"/>
      <c r="I153" s="53"/>
      <c r="J153" s="18">
        <v>260490</v>
      </c>
      <c r="K153" s="54"/>
      <c r="L153" s="17">
        <f t="shared" si="6"/>
        <v>260490</v>
      </c>
      <c r="M153" s="110"/>
    </row>
    <row r="154" spans="1:13" ht="38.25">
      <c r="A154" s="92"/>
      <c r="B154" s="100"/>
      <c r="C154" s="18">
        <f t="shared" si="7"/>
        <v>140</v>
      </c>
      <c r="D154" s="30" t="s">
        <v>194</v>
      </c>
      <c r="E154" s="92"/>
      <c r="F154" s="92"/>
      <c r="G154" s="34" t="s">
        <v>107</v>
      </c>
      <c r="H154" s="92"/>
      <c r="I154" s="61">
        <v>218482</v>
      </c>
      <c r="J154" s="61">
        <v>0</v>
      </c>
      <c r="K154" s="54"/>
      <c r="L154" s="17">
        <f t="shared" si="6"/>
        <v>218482</v>
      </c>
      <c r="M154" s="110"/>
    </row>
    <row r="155" spans="1:13" ht="38.25">
      <c r="A155" s="92"/>
      <c r="B155" s="100"/>
      <c r="C155" s="18">
        <f t="shared" si="7"/>
        <v>141</v>
      </c>
      <c r="D155" s="30" t="s">
        <v>195</v>
      </c>
      <c r="E155" s="92"/>
      <c r="F155" s="92"/>
      <c r="G155" s="34" t="s">
        <v>107</v>
      </c>
      <c r="H155" s="92"/>
      <c r="I155" s="61">
        <v>194377</v>
      </c>
      <c r="J155" s="18"/>
      <c r="K155" s="54"/>
      <c r="L155" s="17">
        <f t="shared" si="6"/>
        <v>194377</v>
      </c>
      <c r="M155" s="110"/>
    </row>
    <row r="156" spans="1:13" ht="38.25">
      <c r="A156" s="92"/>
      <c r="B156" s="100"/>
      <c r="C156" s="18">
        <f t="shared" si="7"/>
        <v>142</v>
      </c>
      <c r="D156" s="30" t="s">
        <v>196</v>
      </c>
      <c r="E156" s="92"/>
      <c r="F156" s="92"/>
      <c r="G156" s="34" t="s">
        <v>107</v>
      </c>
      <c r="H156" s="92"/>
      <c r="I156" s="61">
        <v>80677</v>
      </c>
      <c r="J156" s="18"/>
      <c r="K156" s="54"/>
      <c r="L156" s="17">
        <f t="shared" si="6"/>
        <v>80677</v>
      </c>
      <c r="M156" s="110"/>
    </row>
    <row r="157" spans="1:13" ht="38.25">
      <c r="A157" s="92"/>
      <c r="B157" s="100"/>
      <c r="C157" s="18">
        <f t="shared" si="7"/>
        <v>143</v>
      </c>
      <c r="D157" s="30" t="s">
        <v>197</v>
      </c>
      <c r="E157" s="92"/>
      <c r="F157" s="92"/>
      <c r="G157" s="34" t="s">
        <v>107</v>
      </c>
      <c r="H157" s="92"/>
      <c r="I157" s="61">
        <v>100000</v>
      </c>
      <c r="J157" s="18"/>
      <c r="K157" s="54"/>
      <c r="L157" s="17">
        <f t="shared" si="6"/>
        <v>100000</v>
      </c>
      <c r="M157" s="110"/>
    </row>
    <row r="158" spans="1:13" ht="38.25">
      <c r="A158" s="92"/>
      <c r="B158" s="100"/>
      <c r="C158" s="18">
        <f t="shared" si="7"/>
        <v>144</v>
      </c>
      <c r="D158" s="30" t="s">
        <v>198</v>
      </c>
      <c r="E158" s="92"/>
      <c r="F158" s="92"/>
      <c r="G158" s="34" t="s">
        <v>107</v>
      </c>
      <c r="H158" s="92"/>
      <c r="I158" s="61">
        <v>215946</v>
      </c>
      <c r="J158" s="61">
        <v>0</v>
      </c>
      <c r="K158" s="54"/>
      <c r="L158" s="17">
        <f t="shared" si="6"/>
        <v>215946</v>
      </c>
      <c r="M158" s="110"/>
    </row>
    <row r="159" spans="1:13" ht="51">
      <c r="A159" s="92"/>
      <c r="B159" s="100"/>
      <c r="C159" s="18">
        <f t="shared" si="7"/>
        <v>145</v>
      </c>
      <c r="D159" s="30" t="s">
        <v>246</v>
      </c>
      <c r="E159" s="92"/>
      <c r="F159" s="92"/>
      <c r="G159" s="34" t="s">
        <v>107</v>
      </c>
      <c r="H159" s="92"/>
      <c r="I159" s="61"/>
      <c r="J159" s="61">
        <v>86738</v>
      </c>
      <c r="K159" s="54"/>
      <c r="L159" s="17">
        <f t="shared" si="6"/>
        <v>86738</v>
      </c>
      <c r="M159" s="110"/>
    </row>
    <row r="160" spans="1:13" ht="51">
      <c r="A160" s="92"/>
      <c r="B160" s="100"/>
      <c r="C160" s="18">
        <f t="shared" si="7"/>
        <v>146</v>
      </c>
      <c r="D160" s="30" t="s">
        <v>247</v>
      </c>
      <c r="E160" s="92"/>
      <c r="F160" s="92"/>
      <c r="G160" s="34" t="s">
        <v>107</v>
      </c>
      <c r="H160" s="92"/>
      <c r="I160" s="61"/>
      <c r="J160" s="61">
        <v>236584</v>
      </c>
      <c r="K160" s="54"/>
      <c r="L160" s="17">
        <f t="shared" si="6"/>
        <v>236584</v>
      </c>
      <c r="M160" s="110"/>
    </row>
    <row r="161" spans="1:13" ht="51">
      <c r="A161" s="92"/>
      <c r="B161" s="100"/>
      <c r="C161" s="18">
        <f t="shared" si="7"/>
        <v>147</v>
      </c>
      <c r="D161" s="30" t="s">
        <v>248</v>
      </c>
      <c r="E161" s="92"/>
      <c r="F161" s="92"/>
      <c r="G161" s="34" t="s">
        <v>107</v>
      </c>
      <c r="H161" s="92"/>
      <c r="I161" s="61"/>
      <c r="J161" s="61">
        <v>207069</v>
      </c>
      <c r="K161" s="54"/>
      <c r="L161" s="17">
        <f t="shared" si="6"/>
        <v>207069</v>
      </c>
      <c r="M161" s="110"/>
    </row>
    <row r="162" spans="1:13" ht="38.25">
      <c r="A162" s="92"/>
      <c r="B162" s="100"/>
      <c r="C162" s="18">
        <f t="shared" si="7"/>
        <v>148</v>
      </c>
      <c r="D162" s="30" t="s">
        <v>249</v>
      </c>
      <c r="E162" s="92"/>
      <c r="F162" s="92"/>
      <c r="G162" s="34" t="s">
        <v>107</v>
      </c>
      <c r="H162" s="92"/>
      <c r="I162" s="61"/>
      <c r="J162" s="61">
        <v>406603</v>
      </c>
      <c r="K162" s="54"/>
      <c r="L162" s="17">
        <f t="shared" si="6"/>
        <v>406603</v>
      </c>
      <c r="M162" s="110"/>
    </row>
    <row r="163" spans="1:13" ht="51">
      <c r="A163" s="92"/>
      <c r="B163" s="100"/>
      <c r="C163" s="18">
        <f t="shared" si="7"/>
        <v>149</v>
      </c>
      <c r="D163" s="30" t="s">
        <v>250</v>
      </c>
      <c r="E163" s="92"/>
      <c r="F163" s="92"/>
      <c r="G163" s="34" t="s">
        <v>107</v>
      </c>
      <c r="H163" s="92"/>
      <c r="I163" s="61"/>
      <c r="J163" s="61">
        <v>253019</v>
      </c>
      <c r="K163" s="54"/>
      <c r="L163" s="17">
        <f t="shared" si="6"/>
        <v>253019</v>
      </c>
      <c r="M163" s="110"/>
    </row>
    <row r="164" spans="1:13" ht="38.25">
      <c r="A164" s="92"/>
      <c r="B164" s="100"/>
      <c r="C164" s="18">
        <f t="shared" si="7"/>
        <v>150</v>
      </c>
      <c r="D164" s="30" t="s">
        <v>188</v>
      </c>
      <c r="E164" s="92"/>
      <c r="F164" s="92"/>
      <c r="G164" s="18" t="s">
        <v>270</v>
      </c>
      <c r="H164" s="92"/>
      <c r="I164" s="53">
        <v>199900</v>
      </c>
      <c r="J164" s="18"/>
      <c r="K164" s="54"/>
      <c r="L164" s="17">
        <f t="shared" si="6"/>
        <v>199900</v>
      </c>
      <c r="M164" s="110"/>
    </row>
    <row r="165" spans="1:13" ht="38.25">
      <c r="A165" s="92"/>
      <c r="B165" s="100"/>
      <c r="C165" s="18">
        <f t="shared" si="7"/>
        <v>151</v>
      </c>
      <c r="D165" s="30" t="s">
        <v>209</v>
      </c>
      <c r="E165" s="92"/>
      <c r="F165" s="92"/>
      <c r="G165" s="34" t="s">
        <v>107</v>
      </c>
      <c r="H165" s="92"/>
      <c r="I165" s="53">
        <v>410000</v>
      </c>
      <c r="J165" s="18">
        <v>399832</v>
      </c>
      <c r="K165" s="54"/>
      <c r="L165" s="17">
        <f t="shared" si="6"/>
        <v>809832</v>
      </c>
      <c r="M165" s="110"/>
    </row>
    <row r="166" spans="1:13" ht="38.25">
      <c r="A166" s="92"/>
      <c r="B166" s="100"/>
      <c r="C166" s="18">
        <f t="shared" si="7"/>
        <v>152</v>
      </c>
      <c r="D166" s="30" t="s">
        <v>238</v>
      </c>
      <c r="E166" s="92"/>
      <c r="F166" s="92"/>
      <c r="G166" s="34" t="s">
        <v>107</v>
      </c>
      <c r="H166" s="92"/>
      <c r="I166" s="53"/>
      <c r="J166" s="18">
        <v>451483</v>
      </c>
      <c r="K166" s="54"/>
      <c r="L166" s="17">
        <f t="shared" si="6"/>
        <v>451483</v>
      </c>
      <c r="M166" s="110"/>
    </row>
    <row r="167" spans="1:13" ht="38.25">
      <c r="A167" s="92"/>
      <c r="B167" s="100"/>
      <c r="C167" s="18">
        <f t="shared" si="7"/>
        <v>153</v>
      </c>
      <c r="D167" s="30" t="s">
        <v>210</v>
      </c>
      <c r="E167" s="92"/>
      <c r="F167" s="92"/>
      <c r="G167" s="34" t="s">
        <v>107</v>
      </c>
      <c r="H167" s="92"/>
      <c r="I167" s="53">
        <v>290000</v>
      </c>
      <c r="J167" s="18">
        <v>266150</v>
      </c>
      <c r="K167" s="54"/>
      <c r="L167" s="17">
        <f t="shared" si="6"/>
        <v>556150</v>
      </c>
      <c r="M167" s="110"/>
    </row>
    <row r="168" spans="1:13" ht="38.25">
      <c r="A168" s="92"/>
      <c r="B168" s="100"/>
      <c r="C168" s="18">
        <f t="shared" si="7"/>
        <v>154</v>
      </c>
      <c r="D168" s="30" t="s">
        <v>239</v>
      </c>
      <c r="E168" s="92"/>
      <c r="F168" s="92"/>
      <c r="G168" s="34" t="s">
        <v>107</v>
      </c>
      <c r="H168" s="92"/>
      <c r="I168" s="53"/>
      <c r="J168" s="18">
        <v>224559</v>
      </c>
      <c r="K168" s="54"/>
      <c r="L168" s="17">
        <f t="shared" si="6"/>
        <v>224559</v>
      </c>
      <c r="M168" s="110"/>
    </row>
    <row r="169" spans="1:13" ht="51">
      <c r="A169" s="92"/>
      <c r="B169" s="100"/>
      <c r="C169" s="18">
        <f t="shared" si="7"/>
        <v>155</v>
      </c>
      <c r="D169" s="30" t="s">
        <v>240</v>
      </c>
      <c r="E169" s="92"/>
      <c r="F169" s="92"/>
      <c r="G169" s="34" t="s">
        <v>107</v>
      </c>
      <c r="H169" s="92"/>
      <c r="I169" s="53"/>
      <c r="J169" s="18">
        <v>200355</v>
      </c>
      <c r="K169" s="54"/>
      <c r="L169" s="17">
        <f t="shared" si="6"/>
        <v>200355</v>
      </c>
      <c r="M169" s="110"/>
    </row>
    <row r="170" spans="1:13" ht="51">
      <c r="A170" s="92"/>
      <c r="B170" s="100"/>
      <c r="C170" s="18">
        <f t="shared" si="7"/>
        <v>156</v>
      </c>
      <c r="D170" s="30" t="s">
        <v>252</v>
      </c>
      <c r="E170" s="92"/>
      <c r="F170" s="92"/>
      <c r="G170" s="34" t="s">
        <v>107</v>
      </c>
      <c r="H170" s="92"/>
      <c r="I170" s="53"/>
      <c r="J170" s="18">
        <v>72249</v>
      </c>
      <c r="K170" s="54"/>
      <c r="L170" s="17">
        <f t="shared" si="6"/>
        <v>72249</v>
      </c>
      <c r="M170" s="110"/>
    </row>
    <row r="171" spans="1:13" ht="51">
      <c r="A171" s="92"/>
      <c r="B171" s="100"/>
      <c r="C171" s="18">
        <f t="shared" si="7"/>
        <v>157</v>
      </c>
      <c r="D171" s="30" t="s">
        <v>253</v>
      </c>
      <c r="E171" s="92"/>
      <c r="F171" s="92"/>
      <c r="G171" s="34" t="s">
        <v>107</v>
      </c>
      <c r="H171" s="92"/>
      <c r="I171" s="53"/>
      <c r="J171" s="18">
        <v>75144</v>
      </c>
      <c r="K171" s="54"/>
      <c r="L171" s="17">
        <f t="shared" si="6"/>
        <v>75144</v>
      </c>
      <c r="M171" s="110"/>
    </row>
    <row r="172" spans="1:13" ht="38.25">
      <c r="A172" s="92"/>
      <c r="B172" s="100"/>
      <c r="C172" s="18">
        <f t="shared" si="7"/>
        <v>158</v>
      </c>
      <c r="D172" s="30" t="s">
        <v>211</v>
      </c>
      <c r="E172" s="92"/>
      <c r="F172" s="92"/>
      <c r="G172" s="18" t="s">
        <v>107</v>
      </c>
      <c r="H172" s="92"/>
      <c r="I172" s="53">
        <v>109969</v>
      </c>
      <c r="J172" s="18"/>
      <c r="K172" s="54"/>
      <c r="L172" s="17">
        <f t="shared" si="6"/>
        <v>109969</v>
      </c>
      <c r="M172" s="110"/>
    </row>
    <row r="173" spans="1:13" ht="38.25">
      <c r="A173" s="92"/>
      <c r="B173" s="100"/>
      <c r="C173" s="18">
        <f t="shared" si="7"/>
        <v>159</v>
      </c>
      <c r="D173" s="30" t="s">
        <v>212</v>
      </c>
      <c r="E173" s="92"/>
      <c r="F173" s="92"/>
      <c r="G173" s="18" t="s">
        <v>270</v>
      </c>
      <c r="H173" s="92"/>
      <c r="I173" s="53">
        <v>132115</v>
      </c>
      <c r="J173" s="18"/>
      <c r="K173" s="54"/>
      <c r="L173" s="17">
        <f t="shared" si="6"/>
        <v>132115</v>
      </c>
      <c r="M173" s="110"/>
    </row>
    <row r="174" spans="1:13" ht="38.25">
      <c r="A174" s="92"/>
      <c r="B174" s="100"/>
      <c r="C174" s="18">
        <f t="shared" si="7"/>
        <v>160</v>
      </c>
      <c r="D174" s="30" t="s">
        <v>213</v>
      </c>
      <c r="E174" s="92"/>
      <c r="F174" s="92"/>
      <c r="G174" s="18" t="s">
        <v>107</v>
      </c>
      <c r="H174" s="92"/>
      <c r="I174" s="53">
        <v>225193</v>
      </c>
      <c r="J174" s="53">
        <v>0</v>
      </c>
      <c r="K174" s="54"/>
      <c r="L174" s="17">
        <f aca="true" t="shared" si="8" ref="L174:L209">I174+J174+K174</f>
        <v>225193</v>
      </c>
      <c r="M174" s="110"/>
    </row>
    <row r="175" spans="1:13" ht="38.25">
      <c r="A175" s="92"/>
      <c r="B175" s="100"/>
      <c r="C175" s="18">
        <f t="shared" si="7"/>
        <v>161</v>
      </c>
      <c r="D175" s="30" t="s">
        <v>214</v>
      </c>
      <c r="E175" s="92"/>
      <c r="F175" s="92"/>
      <c r="G175" s="18" t="s">
        <v>107</v>
      </c>
      <c r="H175" s="92"/>
      <c r="I175" s="53">
        <v>233635</v>
      </c>
      <c r="J175" s="53">
        <v>233635</v>
      </c>
      <c r="K175" s="54"/>
      <c r="L175" s="17">
        <f t="shared" si="8"/>
        <v>467270</v>
      </c>
      <c r="M175" s="110"/>
    </row>
    <row r="176" spans="1:13" ht="51">
      <c r="A176" s="92"/>
      <c r="B176" s="100"/>
      <c r="C176" s="18">
        <f t="shared" si="7"/>
        <v>162</v>
      </c>
      <c r="D176" s="30" t="s">
        <v>241</v>
      </c>
      <c r="E176" s="92"/>
      <c r="F176" s="92"/>
      <c r="G176" s="18" t="s">
        <v>107</v>
      </c>
      <c r="H176" s="92"/>
      <c r="I176" s="53"/>
      <c r="J176" s="53">
        <v>122003</v>
      </c>
      <c r="K176" s="54"/>
      <c r="L176" s="17">
        <f t="shared" si="8"/>
        <v>122003</v>
      </c>
      <c r="M176" s="110"/>
    </row>
    <row r="177" spans="1:13" ht="51">
      <c r="A177" s="92"/>
      <c r="B177" s="100"/>
      <c r="C177" s="18">
        <f t="shared" si="7"/>
        <v>163</v>
      </c>
      <c r="D177" s="30" t="s">
        <v>242</v>
      </c>
      <c r="E177" s="92"/>
      <c r="F177" s="92"/>
      <c r="G177" s="18" t="s">
        <v>107</v>
      </c>
      <c r="H177" s="92"/>
      <c r="I177" s="53"/>
      <c r="J177" s="53">
        <v>72618</v>
      </c>
      <c r="K177" s="54"/>
      <c r="L177" s="17">
        <f t="shared" si="8"/>
        <v>72618</v>
      </c>
      <c r="M177" s="110"/>
    </row>
    <row r="178" spans="1:13" ht="38.25">
      <c r="A178" s="92"/>
      <c r="B178" s="100"/>
      <c r="C178" s="18">
        <f t="shared" si="7"/>
        <v>164</v>
      </c>
      <c r="D178" s="30" t="s">
        <v>206</v>
      </c>
      <c r="E178" s="92"/>
      <c r="F178" s="92"/>
      <c r="G178" s="18" t="s">
        <v>270</v>
      </c>
      <c r="H178" s="92"/>
      <c r="I178" s="53">
        <v>112800</v>
      </c>
      <c r="J178" s="18"/>
      <c r="K178" s="54"/>
      <c r="L178" s="17">
        <f t="shared" si="8"/>
        <v>112800</v>
      </c>
      <c r="M178" s="110"/>
    </row>
    <row r="179" spans="1:13" ht="38.25">
      <c r="A179" s="92"/>
      <c r="B179" s="100"/>
      <c r="C179" s="18">
        <f t="shared" si="7"/>
        <v>165</v>
      </c>
      <c r="D179" s="13" t="s">
        <v>133</v>
      </c>
      <c r="E179" s="92"/>
      <c r="F179" s="92"/>
      <c r="G179" s="18" t="s">
        <v>270</v>
      </c>
      <c r="H179" s="92"/>
      <c r="I179" s="19">
        <v>5000</v>
      </c>
      <c r="J179" s="18"/>
      <c r="K179" s="54"/>
      <c r="L179" s="17">
        <f t="shared" si="8"/>
        <v>5000</v>
      </c>
      <c r="M179" s="110"/>
    </row>
    <row r="180" spans="1:13" ht="38.25">
      <c r="A180" s="92"/>
      <c r="B180" s="100"/>
      <c r="C180" s="18">
        <f t="shared" si="7"/>
        <v>166</v>
      </c>
      <c r="D180" s="47" t="s">
        <v>203</v>
      </c>
      <c r="E180" s="92"/>
      <c r="F180" s="92"/>
      <c r="G180" s="18" t="s">
        <v>270</v>
      </c>
      <c r="H180" s="92"/>
      <c r="J180" s="69"/>
      <c r="K180" s="34"/>
      <c r="L180" s="17">
        <f t="shared" si="8"/>
        <v>0</v>
      </c>
      <c r="M180" s="110"/>
    </row>
    <row r="181" spans="1:13" ht="63.75">
      <c r="A181" s="92"/>
      <c r="B181" s="101"/>
      <c r="C181" s="18">
        <f aca="true" t="shared" si="9" ref="C181:C207">C180+1</f>
        <v>167</v>
      </c>
      <c r="D181" s="38" t="s">
        <v>219</v>
      </c>
      <c r="E181" s="18"/>
      <c r="F181" s="18"/>
      <c r="G181" s="18" t="s">
        <v>270</v>
      </c>
      <c r="H181" s="92"/>
      <c r="I181" s="67"/>
      <c r="J181" s="19">
        <v>0</v>
      </c>
      <c r="K181" s="18"/>
      <c r="L181" s="17">
        <f t="shared" si="8"/>
        <v>0</v>
      </c>
      <c r="M181" s="110"/>
    </row>
    <row r="182" spans="1:13" ht="38.25">
      <c r="A182" s="92"/>
      <c r="B182" s="101"/>
      <c r="C182" s="18">
        <f t="shared" si="9"/>
        <v>168</v>
      </c>
      <c r="D182" s="62" t="s">
        <v>220</v>
      </c>
      <c r="E182" s="18"/>
      <c r="F182" s="18"/>
      <c r="G182" s="18" t="s">
        <v>270</v>
      </c>
      <c r="H182" s="92"/>
      <c r="I182" s="67"/>
      <c r="J182" s="19">
        <v>61700</v>
      </c>
      <c r="K182" s="18"/>
      <c r="L182" s="17">
        <f t="shared" si="8"/>
        <v>61700</v>
      </c>
      <c r="M182" s="110"/>
    </row>
    <row r="183" spans="1:13" ht="38.25">
      <c r="A183" s="92"/>
      <c r="B183" s="101"/>
      <c r="C183" s="18">
        <f t="shared" si="9"/>
        <v>169</v>
      </c>
      <c r="D183" s="62" t="s">
        <v>221</v>
      </c>
      <c r="E183" s="18"/>
      <c r="F183" s="18"/>
      <c r="G183" s="18" t="s">
        <v>270</v>
      </c>
      <c r="H183" s="92"/>
      <c r="I183" s="67"/>
      <c r="J183" s="19">
        <v>57000</v>
      </c>
      <c r="K183" s="18"/>
      <c r="L183" s="17">
        <f t="shared" si="8"/>
        <v>57000</v>
      </c>
      <c r="M183" s="110"/>
    </row>
    <row r="184" spans="1:13" ht="38.25">
      <c r="A184" s="92"/>
      <c r="B184" s="101"/>
      <c r="C184" s="18">
        <f t="shared" si="9"/>
        <v>170</v>
      </c>
      <c r="D184" s="62" t="s">
        <v>222</v>
      </c>
      <c r="E184" s="18"/>
      <c r="F184" s="18"/>
      <c r="G184" s="18" t="s">
        <v>270</v>
      </c>
      <c r="H184" s="92"/>
      <c r="I184" s="67"/>
      <c r="J184" s="19">
        <v>194960</v>
      </c>
      <c r="K184" s="18"/>
      <c r="L184" s="17">
        <f t="shared" si="8"/>
        <v>194960</v>
      </c>
      <c r="M184" s="110"/>
    </row>
    <row r="185" spans="1:13" ht="38.25">
      <c r="A185" s="92"/>
      <c r="B185" s="101"/>
      <c r="C185" s="18">
        <f t="shared" si="9"/>
        <v>171</v>
      </c>
      <c r="D185" s="62" t="s">
        <v>223</v>
      </c>
      <c r="E185" s="18"/>
      <c r="F185" s="18"/>
      <c r="G185" s="18" t="s">
        <v>270</v>
      </c>
      <c r="H185" s="92"/>
      <c r="I185" s="67"/>
      <c r="J185" s="19">
        <v>0</v>
      </c>
      <c r="K185" s="18"/>
      <c r="L185" s="17">
        <f t="shared" si="8"/>
        <v>0</v>
      </c>
      <c r="M185" s="110"/>
    </row>
    <row r="186" spans="1:13" ht="38.25">
      <c r="A186" s="92"/>
      <c r="B186" s="101"/>
      <c r="C186" s="18">
        <f t="shared" si="9"/>
        <v>172</v>
      </c>
      <c r="D186" s="62" t="s">
        <v>224</v>
      </c>
      <c r="E186" s="18"/>
      <c r="F186" s="18"/>
      <c r="G186" s="18" t="s">
        <v>270</v>
      </c>
      <c r="H186" s="92"/>
      <c r="I186" s="67"/>
      <c r="J186" s="19">
        <v>65000</v>
      </c>
      <c r="K186" s="18"/>
      <c r="L186" s="17">
        <f t="shared" si="8"/>
        <v>65000</v>
      </c>
      <c r="M186" s="110"/>
    </row>
    <row r="187" spans="1:13" ht="38.25">
      <c r="A187" s="92"/>
      <c r="B187" s="101"/>
      <c r="C187" s="18">
        <f t="shared" si="9"/>
        <v>173</v>
      </c>
      <c r="D187" s="62" t="s">
        <v>225</v>
      </c>
      <c r="E187" s="18"/>
      <c r="F187" s="18"/>
      <c r="G187" s="18" t="s">
        <v>270</v>
      </c>
      <c r="H187" s="92"/>
      <c r="I187" s="67"/>
      <c r="J187" s="19">
        <v>199999</v>
      </c>
      <c r="K187" s="18"/>
      <c r="L187" s="17">
        <f t="shared" si="8"/>
        <v>199999</v>
      </c>
      <c r="M187" s="110"/>
    </row>
    <row r="188" spans="1:13" ht="38.25">
      <c r="A188" s="92"/>
      <c r="B188" s="101"/>
      <c r="C188" s="18">
        <f t="shared" si="9"/>
        <v>174</v>
      </c>
      <c r="D188" s="62" t="s">
        <v>226</v>
      </c>
      <c r="E188" s="18"/>
      <c r="F188" s="18"/>
      <c r="G188" s="18" t="s">
        <v>270</v>
      </c>
      <c r="H188" s="92"/>
      <c r="I188" s="67"/>
      <c r="J188" s="19">
        <v>58106</v>
      </c>
      <c r="K188" s="18"/>
      <c r="L188" s="17">
        <f t="shared" si="8"/>
        <v>58106</v>
      </c>
      <c r="M188" s="110"/>
    </row>
    <row r="189" spans="1:13" ht="38.25">
      <c r="A189" s="92"/>
      <c r="B189" s="101"/>
      <c r="C189" s="18">
        <f t="shared" si="9"/>
        <v>175</v>
      </c>
      <c r="D189" s="62" t="s">
        <v>227</v>
      </c>
      <c r="E189" s="18"/>
      <c r="F189" s="18"/>
      <c r="G189" s="18" t="s">
        <v>270</v>
      </c>
      <c r="H189" s="92"/>
      <c r="I189" s="67"/>
      <c r="J189" s="19">
        <v>62000</v>
      </c>
      <c r="K189" s="18"/>
      <c r="L189" s="17">
        <f t="shared" si="8"/>
        <v>62000</v>
      </c>
      <c r="M189" s="110"/>
    </row>
    <row r="190" spans="1:13" ht="38.25">
      <c r="A190" s="92"/>
      <c r="B190" s="101"/>
      <c r="C190" s="18">
        <f t="shared" si="9"/>
        <v>176</v>
      </c>
      <c r="D190" s="74" t="s">
        <v>257</v>
      </c>
      <c r="E190" s="18"/>
      <c r="F190" s="18"/>
      <c r="G190" s="18" t="s">
        <v>270</v>
      </c>
      <c r="H190" s="92"/>
      <c r="I190" s="67"/>
      <c r="J190" s="19">
        <v>130000</v>
      </c>
      <c r="K190" s="18"/>
      <c r="L190" s="17">
        <f t="shared" si="8"/>
        <v>130000</v>
      </c>
      <c r="M190" s="110"/>
    </row>
    <row r="191" spans="1:13" ht="38.25">
      <c r="A191" s="92"/>
      <c r="B191" s="101"/>
      <c r="C191" s="18">
        <f t="shared" si="9"/>
        <v>177</v>
      </c>
      <c r="D191" s="74" t="s">
        <v>258</v>
      </c>
      <c r="E191" s="18"/>
      <c r="F191" s="18"/>
      <c r="G191" s="18" t="s">
        <v>270</v>
      </c>
      <c r="H191" s="92"/>
      <c r="I191" s="67"/>
      <c r="J191" s="19">
        <v>148000</v>
      </c>
      <c r="K191" s="18"/>
      <c r="L191" s="17">
        <f t="shared" si="8"/>
        <v>148000</v>
      </c>
      <c r="M191" s="110"/>
    </row>
    <row r="192" spans="1:13" ht="51">
      <c r="A192" s="92"/>
      <c r="B192" s="101"/>
      <c r="C192" s="18">
        <f t="shared" si="9"/>
        <v>178</v>
      </c>
      <c r="D192" s="38" t="s">
        <v>265</v>
      </c>
      <c r="E192" s="18"/>
      <c r="F192" s="18"/>
      <c r="G192" s="18" t="s">
        <v>107</v>
      </c>
      <c r="H192" s="92"/>
      <c r="I192" s="67"/>
      <c r="J192" s="19">
        <v>14160</v>
      </c>
      <c r="K192" s="18"/>
      <c r="L192" s="17">
        <f t="shared" si="8"/>
        <v>14160</v>
      </c>
      <c r="M192" s="110"/>
    </row>
    <row r="193" spans="1:13" ht="51">
      <c r="A193" s="92"/>
      <c r="B193" s="101"/>
      <c r="C193" s="18">
        <f t="shared" si="9"/>
        <v>179</v>
      </c>
      <c r="D193" s="38" t="s">
        <v>266</v>
      </c>
      <c r="E193" s="18"/>
      <c r="F193" s="18"/>
      <c r="G193" s="18" t="s">
        <v>107</v>
      </c>
      <c r="H193" s="92"/>
      <c r="I193" s="67"/>
      <c r="J193" s="19">
        <v>10898</v>
      </c>
      <c r="K193" s="18"/>
      <c r="L193" s="17">
        <f t="shared" si="8"/>
        <v>10898</v>
      </c>
      <c r="M193" s="110"/>
    </row>
    <row r="194" spans="1:13" ht="51">
      <c r="A194" s="92"/>
      <c r="B194" s="101"/>
      <c r="C194" s="18">
        <f t="shared" si="9"/>
        <v>180</v>
      </c>
      <c r="D194" s="30" t="s">
        <v>251</v>
      </c>
      <c r="E194" s="18"/>
      <c r="F194" s="18"/>
      <c r="G194" s="18" t="s">
        <v>107</v>
      </c>
      <c r="H194" s="92"/>
      <c r="I194" s="67"/>
      <c r="J194" s="19">
        <v>49326</v>
      </c>
      <c r="K194" s="18"/>
      <c r="L194" s="17">
        <f t="shared" si="8"/>
        <v>49326</v>
      </c>
      <c r="M194" s="110"/>
    </row>
    <row r="195" spans="1:13" ht="51">
      <c r="A195" s="92"/>
      <c r="B195" s="101"/>
      <c r="C195" s="18">
        <f t="shared" si="9"/>
        <v>181</v>
      </c>
      <c r="D195" s="62" t="s">
        <v>233</v>
      </c>
      <c r="E195" s="18"/>
      <c r="F195" s="18"/>
      <c r="G195" s="18" t="s">
        <v>270</v>
      </c>
      <c r="H195" s="92"/>
      <c r="I195" s="67"/>
      <c r="J195" s="19">
        <v>191782</v>
      </c>
      <c r="K195" s="18"/>
      <c r="L195" s="17">
        <f t="shared" si="8"/>
        <v>191782</v>
      </c>
      <c r="M195" s="110"/>
    </row>
    <row r="196" spans="1:13" ht="38.25">
      <c r="A196" s="92"/>
      <c r="B196" s="101"/>
      <c r="C196" s="18">
        <f t="shared" si="9"/>
        <v>182</v>
      </c>
      <c r="D196" s="62" t="s">
        <v>228</v>
      </c>
      <c r="E196" s="18"/>
      <c r="F196" s="18"/>
      <c r="G196" s="18" t="s">
        <v>270</v>
      </c>
      <c r="H196" s="92"/>
      <c r="I196" s="67"/>
      <c r="J196" s="19">
        <v>173999</v>
      </c>
      <c r="K196" s="18"/>
      <c r="L196" s="17">
        <f t="shared" si="8"/>
        <v>173999</v>
      </c>
      <c r="M196" s="110"/>
    </row>
    <row r="197" spans="1:13" ht="51">
      <c r="A197" s="92"/>
      <c r="B197" s="101"/>
      <c r="C197" s="18">
        <f t="shared" si="9"/>
        <v>183</v>
      </c>
      <c r="D197" s="30" t="s">
        <v>254</v>
      </c>
      <c r="E197" s="18"/>
      <c r="F197" s="18"/>
      <c r="G197" s="18" t="s">
        <v>107</v>
      </c>
      <c r="H197" s="92"/>
      <c r="I197" s="67"/>
      <c r="J197" s="19">
        <v>448670</v>
      </c>
      <c r="K197" s="18"/>
      <c r="L197" s="17">
        <f t="shared" si="8"/>
        <v>448670</v>
      </c>
      <c r="M197" s="110"/>
    </row>
    <row r="198" spans="1:13" ht="38.25">
      <c r="A198" s="92"/>
      <c r="B198" s="101"/>
      <c r="C198" s="18">
        <f t="shared" si="9"/>
        <v>184</v>
      </c>
      <c r="D198" s="74" t="s">
        <v>255</v>
      </c>
      <c r="E198" s="18"/>
      <c r="F198" s="18"/>
      <c r="G198" s="18" t="s">
        <v>107</v>
      </c>
      <c r="H198" s="92"/>
      <c r="I198" s="67"/>
      <c r="J198" s="19">
        <v>580000</v>
      </c>
      <c r="K198" s="18"/>
      <c r="L198" s="17">
        <f t="shared" si="8"/>
        <v>580000</v>
      </c>
      <c r="M198" s="110"/>
    </row>
    <row r="199" spans="1:13" ht="51">
      <c r="A199" s="92"/>
      <c r="B199" s="101"/>
      <c r="C199" s="18">
        <f t="shared" si="9"/>
        <v>185</v>
      </c>
      <c r="D199" s="74" t="s">
        <v>256</v>
      </c>
      <c r="E199" s="18"/>
      <c r="F199" s="18"/>
      <c r="G199" s="18" t="s">
        <v>270</v>
      </c>
      <c r="H199" s="92"/>
      <c r="I199" s="67"/>
      <c r="J199" s="19">
        <v>70000</v>
      </c>
      <c r="K199" s="18"/>
      <c r="L199" s="17">
        <f t="shared" si="8"/>
        <v>70000</v>
      </c>
      <c r="M199" s="110"/>
    </row>
    <row r="200" spans="1:13" ht="38.25">
      <c r="A200" s="92"/>
      <c r="B200" s="101"/>
      <c r="C200" s="18">
        <f t="shared" si="9"/>
        <v>186</v>
      </c>
      <c r="D200" s="75" t="s">
        <v>259</v>
      </c>
      <c r="E200" s="18"/>
      <c r="F200" s="18"/>
      <c r="G200" s="18" t="s">
        <v>270</v>
      </c>
      <c r="H200" s="92"/>
      <c r="I200" s="67"/>
      <c r="J200" s="19">
        <v>94640</v>
      </c>
      <c r="K200" s="18"/>
      <c r="L200" s="17">
        <f t="shared" si="8"/>
        <v>94640</v>
      </c>
      <c r="M200" s="110"/>
    </row>
    <row r="201" spans="1:13" ht="38.25">
      <c r="A201" s="92"/>
      <c r="B201" s="101"/>
      <c r="C201" s="18">
        <f t="shared" si="9"/>
        <v>187</v>
      </c>
      <c r="D201" s="74" t="s">
        <v>260</v>
      </c>
      <c r="E201" s="18"/>
      <c r="F201" s="18"/>
      <c r="G201" s="18" t="s">
        <v>270</v>
      </c>
      <c r="H201" s="92"/>
      <c r="I201" s="67"/>
      <c r="J201" s="19">
        <v>260000</v>
      </c>
      <c r="K201" s="18"/>
      <c r="L201" s="17">
        <f t="shared" si="8"/>
        <v>260000</v>
      </c>
      <c r="M201" s="110"/>
    </row>
    <row r="202" spans="1:13" ht="38.25">
      <c r="A202" s="92"/>
      <c r="B202" s="101"/>
      <c r="C202" s="18">
        <f t="shared" si="9"/>
        <v>188</v>
      </c>
      <c r="D202" s="74" t="s">
        <v>261</v>
      </c>
      <c r="E202" s="18"/>
      <c r="F202" s="18"/>
      <c r="G202" s="18" t="s">
        <v>270</v>
      </c>
      <c r="H202" s="92"/>
      <c r="I202" s="67"/>
      <c r="J202" s="19">
        <v>130000</v>
      </c>
      <c r="K202" s="18"/>
      <c r="L202" s="17">
        <f t="shared" si="8"/>
        <v>130000</v>
      </c>
      <c r="M202" s="110"/>
    </row>
    <row r="203" spans="1:13" ht="51">
      <c r="A203" s="92"/>
      <c r="B203" s="101"/>
      <c r="C203" s="18">
        <f t="shared" si="9"/>
        <v>189</v>
      </c>
      <c r="D203" s="74" t="s">
        <v>262</v>
      </c>
      <c r="E203" s="18"/>
      <c r="F203" s="18"/>
      <c r="G203" s="18" t="s">
        <v>270</v>
      </c>
      <c r="H203" s="92"/>
      <c r="I203" s="67"/>
      <c r="J203" s="19">
        <v>70000</v>
      </c>
      <c r="K203" s="18"/>
      <c r="L203" s="17">
        <f t="shared" si="8"/>
        <v>70000</v>
      </c>
      <c r="M203" s="110"/>
    </row>
    <row r="204" spans="1:13" ht="38.25">
      <c r="A204" s="92"/>
      <c r="B204" s="101"/>
      <c r="C204" s="18">
        <f t="shared" si="9"/>
        <v>190</v>
      </c>
      <c r="D204" s="74" t="s">
        <v>263</v>
      </c>
      <c r="E204" s="18"/>
      <c r="F204" s="18"/>
      <c r="G204" s="18" t="s">
        <v>270</v>
      </c>
      <c r="H204" s="92"/>
      <c r="I204" s="67"/>
      <c r="J204" s="19">
        <v>112000</v>
      </c>
      <c r="K204" s="18"/>
      <c r="L204" s="17">
        <f t="shared" si="8"/>
        <v>112000</v>
      </c>
      <c r="M204" s="110"/>
    </row>
    <row r="205" spans="1:13" ht="38.25">
      <c r="A205" s="92"/>
      <c r="B205" s="101"/>
      <c r="C205" s="18">
        <f t="shared" si="9"/>
        <v>191</v>
      </c>
      <c r="D205" s="74" t="s">
        <v>264</v>
      </c>
      <c r="E205" s="18"/>
      <c r="F205" s="18"/>
      <c r="G205" s="18" t="s">
        <v>270</v>
      </c>
      <c r="H205" s="92"/>
      <c r="I205" s="67"/>
      <c r="J205" s="19">
        <v>187728</v>
      </c>
      <c r="K205" s="18"/>
      <c r="L205" s="17">
        <f t="shared" si="8"/>
        <v>187728</v>
      </c>
      <c r="M205" s="110"/>
    </row>
    <row r="206" spans="1:13" ht="51">
      <c r="A206" s="92"/>
      <c r="B206" s="101"/>
      <c r="C206" s="18">
        <f t="shared" si="9"/>
        <v>192</v>
      </c>
      <c r="D206" s="62" t="s">
        <v>234</v>
      </c>
      <c r="E206" s="18"/>
      <c r="F206" s="18"/>
      <c r="G206" s="18" t="s">
        <v>270</v>
      </c>
      <c r="H206" s="92"/>
      <c r="I206" s="67"/>
      <c r="J206" s="19">
        <v>177916</v>
      </c>
      <c r="K206" s="18"/>
      <c r="L206" s="17">
        <f t="shared" si="8"/>
        <v>177916</v>
      </c>
      <c r="M206" s="110"/>
    </row>
    <row r="207" spans="1:13" ht="51">
      <c r="A207" s="92"/>
      <c r="B207" s="101"/>
      <c r="C207" s="18">
        <f t="shared" si="9"/>
        <v>193</v>
      </c>
      <c r="D207" s="62" t="s">
        <v>229</v>
      </c>
      <c r="E207" s="18"/>
      <c r="F207" s="18"/>
      <c r="G207" s="18" t="s">
        <v>270</v>
      </c>
      <c r="H207" s="92"/>
      <c r="I207" s="67"/>
      <c r="J207" s="19">
        <v>142887</v>
      </c>
      <c r="K207" s="18"/>
      <c r="L207" s="17">
        <f t="shared" si="8"/>
        <v>142887</v>
      </c>
      <c r="M207" s="110"/>
    </row>
    <row r="208" spans="1:13" ht="51">
      <c r="A208" s="92"/>
      <c r="B208" s="101"/>
      <c r="C208" s="18">
        <f>C207+1</f>
        <v>194</v>
      </c>
      <c r="D208" s="62" t="s">
        <v>235</v>
      </c>
      <c r="E208" s="18"/>
      <c r="F208" s="18"/>
      <c r="G208" s="18" t="s">
        <v>270</v>
      </c>
      <c r="H208" s="92"/>
      <c r="I208" s="67"/>
      <c r="J208" s="19">
        <v>35928</v>
      </c>
      <c r="K208" s="18"/>
      <c r="L208" s="17">
        <f t="shared" si="8"/>
        <v>35928</v>
      </c>
      <c r="M208" s="110"/>
    </row>
    <row r="209" spans="1:13" ht="51">
      <c r="A209" s="92"/>
      <c r="B209" s="101"/>
      <c r="C209" s="18">
        <f>C208+1</f>
        <v>195</v>
      </c>
      <c r="D209" s="62" t="s">
        <v>236</v>
      </c>
      <c r="E209" s="18"/>
      <c r="F209" s="18"/>
      <c r="G209" s="18" t="s">
        <v>270</v>
      </c>
      <c r="H209" s="119"/>
      <c r="I209" s="67"/>
      <c r="J209" s="19">
        <v>107945</v>
      </c>
      <c r="K209" s="18"/>
      <c r="L209" s="17">
        <f t="shared" si="8"/>
        <v>107945</v>
      </c>
      <c r="M209" s="110"/>
    </row>
    <row r="210" spans="1:13" ht="13.5" thickBot="1">
      <c r="A210" s="92"/>
      <c r="B210" s="101"/>
      <c r="C210" s="107" t="s">
        <v>44</v>
      </c>
      <c r="D210" s="108"/>
      <c r="E210" s="108"/>
      <c r="F210" s="108"/>
      <c r="G210" s="108"/>
      <c r="H210" s="109"/>
      <c r="I210" s="66">
        <f>SUM(I94:I179)</f>
        <v>11628107</v>
      </c>
      <c r="J210" s="66">
        <f>SUM(J94:J209)</f>
        <v>15039450</v>
      </c>
      <c r="K210" s="66">
        <f>SUM(K94:K180)</f>
        <v>0</v>
      </c>
      <c r="L210" s="73">
        <f>I210+J210+K210</f>
        <v>26667557</v>
      </c>
      <c r="M210" s="111"/>
    </row>
    <row r="211" spans="1:13" ht="13.5" thickBot="1">
      <c r="A211" s="96" t="s">
        <v>202</v>
      </c>
      <c r="B211" s="97"/>
      <c r="C211" s="97"/>
      <c r="D211" s="97"/>
      <c r="E211" s="97"/>
      <c r="F211" s="97"/>
      <c r="G211" s="97"/>
      <c r="H211" s="98"/>
      <c r="I211" s="49">
        <f>I27+I72+I89+I93+I210</f>
        <v>70595844</v>
      </c>
      <c r="J211" s="49">
        <f>J27+J72+J89+J93+J210</f>
        <v>36105863</v>
      </c>
      <c r="K211" s="22">
        <f>K27+K72+K89+K93+K210</f>
        <v>0</v>
      </c>
      <c r="L211" s="22">
        <f>L27+L72+L89+L93+L210</f>
        <v>106701707</v>
      </c>
      <c r="M211" s="27"/>
    </row>
    <row r="215" spans="2:13" ht="12.75">
      <c r="B215" s="57" t="s">
        <v>103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</row>
    <row r="227" ht="12.75">
      <c r="D227" s="28"/>
    </row>
  </sheetData>
  <sheetProtection/>
  <autoFilter ref="A7:M211"/>
  <mergeCells count="52">
    <mergeCell ref="B28:B72"/>
    <mergeCell ref="M73:M89"/>
    <mergeCell ref="A73:A89"/>
    <mergeCell ref="B73:B89"/>
    <mergeCell ref="M8:M27"/>
    <mergeCell ref="F8:F26"/>
    <mergeCell ref="E8:E26"/>
    <mergeCell ref="B8:B27"/>
    <mergeCell ref="A8:A27"/>
    <mergeCell ref="A28:A72"/>
    <mergeCell ref="M28:M72"/>
    <mergeCell ref="C72:H72"/>
    <mergeCell ref="C89:H89"/>
    <mergeCell ref="F90:F92"/>
    <mergeCell ref="E90:E92"/>
    <mergeCell ref="H90:H92"/>
    <mergeCell ref="H73:H88"/>
    <mergeCell ref="H5:H7"/>
    <mergeCell ref="E28:E71"/>
    <mergeCell ref="H28:H71"/>
    <mergeCell ref="J6:J7"/>
    <mergeCell ref="H94:H209"/>
    <mergeCell ref="I5:L5"/>
    <mergeCell ref="C27:H27"/>
    <mergeCell ref="F28:F66"/>
    <mergeCell ref="K6:K7"/>
    <mergeCell ref="A211:H211"/>
    <mergeCell ref="M90:M93"/>
    <mergeCell ref="A94:A210"/>
    <mergeCell ref="B94:B210"/>
    <mergeCell ref="A90:A93"/>
    <mergeCell ref="B90:B93"/>
    <mergeCell ref="C210:H210"/>
    <mergeCell ref="M94:M210"/>
    <mergeCell ref="C93:H93"/>
    <mergeCell ref="A5:A7"/>
    <mergeCell ref="B5:B7"/>
    <mergeCell ref="D5:D7"/>
    <mergeCell ref="E5:E7"/>
    <mergeCell ref="F5:F7"/>
    <mergeCell ref="G5:G7"/>
    <mergeCell ref="C5:C7"/>
    <mergeCell ref="D3:L3"/>
    <mergeCell ref="H2:M2"/>
    <mergeCell ref="E94:E180"/>
    <mergeCell ref="F94:F180"/>
    <mergeCell ref="E73:E88"/>
    <mergeCell ref="F73:F88"/>
    <mergeCell ref="H8:H26"/>
    <mergeCell ref="M5:M7"/>
    <mergeCell ref="L6:L7"/>
    <mergeCell ref="I6:I7"/>
  </mergeCells>
  <printOptions/>
  <pageMargins left="0.25" right="0.25" top="0.75" bottom="0.75" header="0.3" footer="0.3"/>
  <pageSetup fitToHeight="0" fitToWidth="1" horizontalDpi="600" verticalDpi="600" orientation="landscape" paperSize="9" scale="64" r:id="rId1"/>
  <rowBreaks count="4" manualBreakCount="4">
    <brk id="31" max="12" man="1"/>
    <brk id="44" max="12" man="1"/>
    <brk id="79" max="12" man="1"/>
    <brk id="10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3" max="3" width="67.8515625" style="0" customWidth="1"/>
    <col min="4" max="4" width="10.140625" style="0" customWidth="1"/>
    <col min="5" max="5" width="12.421875" style="0" customWidth="1"/>
    <col min="6" max="6" width="13.28125" style="0" customWidth="1"/>
    <col min="7" max="7" width="12.57421875" style="0" customWidth="1"/>
    <col min="8" max="8" width="13.00390625" style="0" customWidth="1"/>
  </cols>
  <sheetData>
    <row r="1" spans="6:10" ht="38.25" customHeight="1">
      <c r="F1" s="137" t="s">
        <v>286</v>
      </c>
      <c r="G1" s="137"/>
      <c r="H1" s="137"/>
      <c r="I1" s="137"/>
      <c r="J1" s="137"/>
    </row>
    <row r="2" spans="3:8" ht="30.75" customHeight="1">
      <c r="C2" s="136" t="s">
        <v>131</v>
      </c>
      <c r="D2" s="136"/>
      <c r="E2" s="136"/>
      <c r="F2" s="136"/>
      <c r="G2" s="136"/>
      <c r="H2" s="136"/>
    </row>
    <row r="3" spans="2:10" ht="12.75">
      <c r="B3" s="151" t="s">
        <v>0</v>
      </c>
      <c r="C3" s="151" t="s">
        <v>86</v>
      </c>
      <c r="D3" s="151" t="s">
        <v>46</v>
      </c>
      <c r="E3" s="151" t="s">
        <v>87</v>
      </c>
      <c r="F3" s="143" t="s">
        <v>47</v>
      </c>
      <c r="G3" s="143"/>
      <c r="H3" s="143"/>
      <c r="I3" s="1" t="s">
        <v>48</v>
      </c>
      <c r="J3" s="1" t="s">
        <v>51</v>
      </c>
    </row>
    <row r="4" spans="2:10" ht="12.75">
      <c r="B4" s="152"/>
      <c r="C4" s="152"/>
      <c r="D4" s="152"/>
      <c r="E4" s="152"/>
      <c r="F4" s="143"/>
      <c r="G4" s="143"/>
      <c r="H4" s="143"/>
      <c r="I4" s="1" t="s">
        <v>49</v>
      </c>
      <c r="J4" s="1" t="s">
        <v>49</v>
      </c>
    </row>
    <row r="5" spans="2:10" ht="12.75">
      <c r="B5" s="152"/>
      <c r="C5" s="152"/>
      <c r="D5" s="152"/>
      <c r="E5" s="152"/>
      <c r="F5" s="143"/>
      <c r="G5" s="143"/>
      <c r="H5" s="143"/>
      <c r="I5" s="1" t="s">
        <v>50</v>
      </c>
      <c r="J5" s="1" t="s">
        <v>50</v>
      </c>
    </row>
    <row r="6" spans="2:10" ht="12.75">
      <c r="B6" s="153"/>
      <c r="C6" s="153"/>
      <c r="D6" s="153"/>
      <c r="E6" s="153"/>
      <c r="F6" s="1" t="s">
        <v>52</v>
      </c>
      <c r="G6" s="1" t="s">
        <v>53</v>
      </c>
      <c r="H6" s="1" t="s">
        <v>54</v>
      </c>
      <c r="I6" s="139"/>
      <c r="J6" s="139"/>
    </row>
    <row r="7" spans="2:10" s="33" customFormat="1" ht="10.5"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</row>
    <row r="8" spans="2:10" ht="14.25">
      <c r="B8" s="154" t="s">
        <v>55</v>
      </c>
      <c r="C8" s="155"/>
      <c r="D8" s="155"/>
      <c r="E8" s="155"/>
      <c r="F8" s="155"/>
      <c r="G8" s="155"/>
      <c r="H8" s="155"/>
      <c r="I8" s="155"/>
      <c r="J8" s="156"/>
    </row>
    <row r="9" spans="2:10" ht="15">
      <c r="B9" s="2">
        <v>1</v>
      </c>
      <c r="C9" s="3" t="s">
        <v>10</v>
      </c>
      <c r="D9" s="4" t="s">
        <v>57</v>
      </c>
      <c r="E9" s="4"/>
      <c r="F9" s="4">
        <f>'ДОДАТОК 1'!I27</f>
        <v>20238881</v>
      </c>
      <c r="G9" s="60">
        <f>'ДОДАТОК 1'!J27</f>
        <v>7363585</v>
      </c>
      <c r="H9" s="3"/>
      <c r="I9" s="3"/>
      <c r="J9" s="3"/>
    </row>
    <row r="10" spans="2:10" ht="25.5">
      <c r="B10" s="2">
        <v>2</v>
      </c>
      <c r="C10" s="3" t="s">
        <v>23</v>
      </c>
      <c r="D10" s="4" t="s">
        <v>56</v>
      </c>
      <c r="E10" s="4"/>
      <c r="F10" s="4">
        <f>'ДОДАТОК 1'!I72</f>
        <v>35256085</v>
      </c>
      <c r="G10" s="58">
        <f>'ДОДАТОК 1'!J72</f>
        <v>10792982</v>
      </c>
      <c r="H10" s="3"/>
      <c r="I10" s="3"/>
      <c r="J10" s="3"/>
    </row>
    <row r="11" spans="2:10" ht="15">
      <c r="B11" s="2">
        <v>3</v>
      </c>
      <c r="C11" s="3" t="s">
        <v>33</v>
      </c>
      <c r="D11" s="4"/>
      <c r="E11" s="4"/>
      <c r="F11" s="4">
        <f>'ДОДАТОК 1'!I89</f>
        <v>2678071</v>
      </c>
      <c r="G11" s="58">
        <f>'ДОДАТОК 1'!J89</f>
        <v>2259846</v>
      </c>
      <c r="H11" s="3"/>
      <c r="I11" s="3"/>
      <c r="J11" s="3"/>
    </row>
    <row r="12" spans="2:10" ht="15">
      <c r="B12" s="2">
        <v>4</v>
      </c>
      <c r="C12" s="3" t="s">
        <v>35</v>
      </c>
      <c r="D12" s="4" t="s">
        <v>56</v>
      </c>
      <c r="E12" s="4"/>
      <c r="F12" s="4">
        <f>'ДОДАТОК 1'!I93</f>
        <v>794700</v>
      </c>
      <c r="G12" s="60">
        <f>'ДОДАТОК 1'!J93</f>
        <v>650000</v>
      </c>
      <c r="H12" s="3"/>
      <c r="I12" s="3"/>
      <c r="J12" s="3"/>
    </row>
    <row r="13" spans="2:10" ht="25.5">
      <c r="B13" s="2">
        <v>5</v>
      </c>
      <c r="C13" s="3" t="s">
        <v>37</v>
      </c>
      <c r="D13" s="4" t="s">
        <v>56</v>
      </c>
      <c r="E13" s="4"/>
      <c r="F13" s="4">
        <f>'ДОДАТОК 1'!I210</f>
        <v>11628107</v>
      </c>
      <c r="G13" s="58">
        <f>'ДОДАТОК 1'!J210</f>
        <v>15039450</v>
      </c>
      <c r="H13" s="3"/>
      <c r="I13" s="3"/>
      <c r="J13" s="3"/>
    </row>
    <row r="14" spans="2:10" ht="12.75">
      <c r="B14" s="144">
        <v>7</v>
      </c>
      <c r="C14" s="140" t="s">
        <v>58</v>
      </c>
      <c r="D14" s="141" t="s">
        <v>59</v>
      </c>
      <c r="E14" s="141" t="s">
        <v>60</v>
      </c>
      <c r="F14" s="141"/>
      <c r="G14" s="142"/>
      <c r="H14" s="142"/>
      <c r="I14" s="142"/>
      <c r="J14" s="142"/>
    </row>
    <row r="15" spans="2:10" ht="12.75">
      <c r="B15" s="144"/>
      <c r="C15" s="140"/>
      <c r="D15" s="141"/>
      <c r="E15" s="141"/>
      <c r="F15" s="141"/>
      <c r="G15" s="142"/>
      <c r="H15" s="142"/>
      <c r="I15" s="142"/>
      <c r="J15" s="142"/>
    </row>
    <row r="16" spans="2:10" ht="15">
      <c r="B16" s="2"/>
      <c r="C16" s="5" t="s">
        <v>61</v>
      </c>
      <c r="D16" s="4" t="s">
        <v>59</v>
      </c>
      <c r="E16" s="4" t="s">
        <v>62</v>
      </c>
      <c r="F16" s="4"/>
      <c r="G16" s="3"/>
      <c r="H16" s="3"/>
      <c r="I16" s="3"/>
      <c r="J16" s="3"/>
    </row>
    <row r="17" spans="2:10" ht="15">
      <c r="B17" s="2"/>
      <c r="C17" s="5" t="s">
        <v>63</v>
      </c>
      <c r="D17" s="16" t="s">
        <v>59</v>
      </c>
      <c r="E17" s="4" t="s">
        <v>64</v>
      </c>
      <c r="F17" s="3"/>
      <c r="G17" s="3"/>
      <c r="H17" s="3"/>
      <c r="I17" s="3"/>
      <c r="J17" s="3"/>
    </row>
    <row r="18" spans="2:10" ht="12.75">
      <c r="B18" s="148" t="s">
        <v>65</v>
      </c>
      <c r="C18" s="149"/>
      <c r="D18" s="149"/>
      <c r="E18" s="149"/>
      <c r="F18" s="149"/>
      <c r="G18" s="149"/>
      <c r="H18" s="149"/>
      <c r="I18" s="149"/>
      <c r="J18" s="150"/>
    </row>
    <row r="19" spans="2:10" ht="12.75">
      <c r="B19" s="144">
        <v>1</v>
      </c>
      <c r="C19" s="145" t="s">
        <v>66</v>
      </c>
      <c r="D19" s="141" t="s">
        <v>67</v>
      </c>
      <c r="E19" s="141"/>
      <c r="F19" s="141">
        <v>133</v>
      </c>
      <c r="G19" s="141">
        <v>133</v>
      </c>
      <c r="H19" s="142"/>
      <c r="I19" s="142"/>
      <c r="J19" s="142"/>
    </row>
    <row r="20" spans="2:10" ht="12.75">
      <c r="B20" s="144"/>
      <c r="C20" s="145"/>
      <c r="D20" s="141"/>
      <c r="E20" s="141"/>
      <c r="F20" s="141"/>
      <c r="G20" s="141"/>
      <c r="H20" s="142"/>
      <c r="I20" s="142"/>
      <c r="J20" s="142"/>
    </row>
    <row r="21" spans="2:10" ht="12.75">
      <c r="B21" s="144">
        <v>2</v>
      </c>
      <c r="C21" s="140" t="s">
        <v>68</v>
      </c>
      <c r="D21" s="141" t="s">
        <v>69</v>
      </c>
      <c r="E21" s="141"/>
      <c r="F21" s="141">
        <v>4</v>
      </c>
      <c r="G21" s="141">
        <v>3</v>
      </c>
      <c r="H21" s="142"/>
      <c r="I21" s="142"/>
      <c r="J21" s="142"/>
    </row>
    <row r="22" spans="2:10" ht="12.75">
      <c r="B22" s="144"/>
      <c r="C22" s="140"/>
      <c r="D22" s="141"/>
      <c r="E22" s="141"/>
      <c r="F22" s="141"/>
      <c r="G22" s="141"/>
      <c r="H22" s="142"/>
      <c r="I22" s="142"/>
      <c r="J22" s="142"/>
    </row>
    <row r="23" spans="2:10" ht="12.75">
      <c r="B23" s="144">
        <v>3</v>
      </c>
      <c r="C23" s="140" t="s">
        <v>70</v>
      </c>
      <c r="D23" s="141" t="s">
        <v>69</v>
      </c>
      <c r="E23" s="141"/>
      <c r="F23" s="141">
        <v>3</v>
      </c>
      <c r="G23" s="141">
        <v>3</v>
      </c>
      <c r="H23" s="142"/>
      <c r="I23" s="142"/>
      <c r="J23" s="142"/>
    </row>
    <row r="24" spans="2:10" ht="12.75">
      <c r="B24" s="144"/>
      <c r="C24" s="140"/>
      <c r="D24" s="141"/>
      <c r="E24" s="141"/>
      <c r="F24" s="141"/>
      <c r="G24" s="141"/>
      <c r="H24" s="142"/>
      <c r="I24" s="142"/>
      <c r="J24" s="142"/>
    </row>
    <row r="25" spans="2:10" ht="12.75">
      <c r="B25" s="144">
        <v>4</v>
      </c>
      <c r="C25" s="140" t="s">
        <v>71</v>
      </c>
      <c r="D25" s="141" t="s">
        <v>67</v>
      </c>
      <c r="E25" s="141"/>
      <c r="F25" s="141">
        <v>23</v>
      </c>
      <c r="G25" s="141">
        <v>23</v>
      </c>
      <c r="H25" s="142"/>
      <c r="I25" s="142"/>
      <c r="J25" s="142"/>
    </row>
    <row r="26" spans="2:10" ht="12.75">
      <c r="B26" s="144"/>
      <c r="C26" s="140"/>
      <c r="D26" s="141"/>
      <c r="E26" s="141"/>
      <c r="F26" s="141"/>
      <c r="G26" s="141"/>
      <c r="H26" s="142"/>
      <c r="I26" s="142"/>
      <c r="J26" s="142"/>
    </row>
    <row r="27" spans="2:10" ht="15">
      <c r="B27" s="2">
        <v>5</v>
      </c>
      <c r="C27" s="5" t="s">
        <v>72</v>
      </c>
      <c r="D27" s="4"/>
      <c r="E27" s="4"/>
      <c r="F27" s="4">
        <v>10</v>
      </c>
      <c r="G27" s="64">
        <v>10</v>
      </c>
      <c r="H27" s="3"/>
      <c r="I27" s="3"/>
      <c r="J27" s="3"/>
    </row>
    <row r="28" spans="2:10" ht="15">
      <c r="B28" s="2">
        <v>6</v>
      </c>
      <c r="C28" s="5" t="s">
        <v>73</v>
      </c>
      <c r="D28" s="4"/>
      <c r="E28" s="4"/>
      <c r="F28" s="4">
        <v>10</v>
      </c>
      <c r="G28" s="58">
        <v>10</v>
      </c>
      <c r="H28" s="3"/>
      <c r="I28" s="3"/>
      <c r="J28" s="3"/>
    </row>
    <row r="29" spans="2:10" ht="12.75">
      <c r="B29" s="144"/>
      <c r="C29" s="140" t="s">
        <v>58</v>
      </c>
      <c r="D29" s="141" t="s">
        <v>59</v>
      </c>
      <c r="E29" s="141" t="s">
        <v>60</v>
      </c>
      <c r="F29" s="141"/>
      <c r="G29" s="142"/>
      <c r="H29" s="142"/>
      <c r="I29" s="142"/>
      <c r="J29" s="142"/>
    </row>
    <row r="30" spans="2:10" ht="12.75">
      <c r="B30" s="144"/>
      <c r="C30" s="140"/>
      <c r="D30" s="141"/>
      <c r="E30" s="141"/>
      <c r="F30" s="141"/>
      <c r="G30" s="142"/>
      <c r="H30" s="142"/>
      <c r="I30" s="142"/>
      <c r="J30" s="142"/>
    </row>
    <row r="31" spans="2:10" ht="15">
      <c r="B31" s="2"/>
      <c r="C31" s="5" t="s">
        <v>61</v>
      </c>
      <c r="D31" s="4" t="s">
        <v>59</v>
      </c>
      <c r="E31" s="4" t="s">
        <v>62</v>
      </c>
      <c r="F31" s="4"/>
      <c r="G31" s="3"/>
      <c r="H31" s="3"/>
      <c r="I31" s="3"/>
      <c r="J31" s="3"/>
    </row>
    <row r="32" spans="2:10" ht="15">
      <c r="B32" s="2"/>
      <c r="C32" s="5" t="s">
        <v>63</v>
      </c>
      <c r="D32" s="4" t="s">
        <v>59</v>
      </c>
      <c r="E32" s="4" t="s">
        <v>64</v>
      </c>
      <c r="F32" s="4"/>
      <c r="G32" s="3"/>
      <c r="H32" s="3"/>
      <c r="I32" s="3"/>
      <c r="J32" s="3"/>
    </row>
    <row r="33" spans="2:10" ht="12.75">
      <c r="B33" s="148" t="s">
        <v>74</v>
      </c>
      <c r="C33" s="149"/>
      <c r="D33" s="149"/>
      <c r="E33" s="149"/>
      <c r="F33" s="149"/>
      <c r="G33" s="149"/>
      <c r="H33" s="149"/>
      <c r="I33" s="149"/>
      <c r="J33" s="150"/>
    </row>
    <row r="34" spans="2:10" ht="12.75">
      <c r="B34" s="146">
        <v>1</v>
      </c>
      <c r="C34" s="145" t="s">
        <v>75</v>
      </c>
      <c r="D34" s="141" t="s">
        <v>56</v>
      </c>
      <c r="E34" s="142"/>
      <c r="F34" s="147">
        <f>F13/F19</f>
        <v>87429.37593984962</v>
      </c>
      <c r="G34" s="147">
        <f>G13/G19</f>
        <v>113078.57142857143</v>
      </c>
      <c r="H34" s="142"/>
      <c r="I34" s="142"/>
      <c r="J34" s="142"/>
    </row>
    <row r="35" spans="2:10" ht="12.75">
      <c r="B35" s="146"/>
      <c r="C35" s="145"/>
      <c r="D35" s="141"/>
      <c r="E35" s="142"/>
      <c r="F35" s="147"/>
      <c r="G35" s="147"/>
      <c r="H35" s="142"/>
      <c r="I35" s="142"/>
      <c r="J35" s="142"/>
    </row>
    <row r="36" spans="2:10" ht="15">
      <c r="B36" s="2">
        <v>2</v>
      </c>
      <c r="C36" s="6" t="s">
        <v>76</v>
      </c>
      <c r="D36" s="31" t="s">
        <v>56</v>
      </c>
      <c r="E36" s="3"/>
      <c r="F36" s="7">
        <f>F12/F21</f>
        <v>198675</v>
      </c>
      <c r="G36" s="65">
        <f>G12/G21</f>
        <v>216666.66666666666</v>
      </c>
      <c r="H36" s="3"/>
      <c r="I36" s="3"/>
      <c r="J36" s="3"/>
    </row>
    <row r="37" spans="2:10" ht="15">
      <c r="B37" s="2">
        <v>3</v>
      </c>
      <c r="C37" s="6" t="s">
        <v>77</v>
      </c>
      <c r="D37" s="31" t="s">
        <v>56</v>
      </c>
      <c r="E37" s="3"/>
      <c r="F37" s="4">
        <v>6456</v>
      </c>
      <c r="G37" s="58">
        <v>6456</v>
      </c>
      <c r="H37" s="3"/>
      <c r="I37" s="3"/>
      <c r="J37" s="3"/>
    </row>
    <row r="38" spans="2:10" ht="15">
      <c r="B38" s="2">
        <v>4</v>
      </c>
      <c r="C38" s="6" t="s">
        <v>78</v>
      </c>
      <c r="D38" s="31" t="s">
        <v>56</v>
      </c>
      <c r="E38" s="3"/>
      <c r="F38" s="7">
        <f>F10/F27</f>
        <v>3525608.5</v>
      </c>
      <c r="G38" s="65">
        <f>G10/G27</f>
        <v>1079298.2</v>
      </c>
      <c r="H38" s="3"/>
      <c r="I38" s="3"/>
      <c r="J38" s="3"/>
    </row>
    <row r="39" spans="2:10" ht="15">
      <c r="B39" s="2">
        <v>5</v>
      </c>
      <c r="C39" s="6" t="s">
        <v>79</v>
      </c>
      <c r="D39" s="3"/>
      <c r="E39" s="3"/>
      <c r="F39" s="7">
        <f>F9/F28</f>
        <v>2023888.1</v>
      </c>
      <c r="G39" s="59">
        <f>G9/G28</f>
        <v>736358.5</v>
      </c>
      <c r="H39" s="3"/>
      <c r="I39" s="3"/>
      <c r="J39" s="3"/>
    </row>
    <row r="40" spans="2:10" ht="12.75">
      <c r="B40" s="148" t="s">
        <v>80</v>
      </c>
      <c r="C40" s="149"/>
      <c r="D40" s="149"/>
      <c r="E40" s="149"/>
      <c r="F40" s="149"/>
      <c r="G40" s="149"/>
      <c r="H40" s="149"/>
      <c r="I40" s="149"/>
      <c r="J40" s="150"/>
    </row>
    <row r="41" spans="2:10" ht="12.75">
      <c r="B41" s="144">
        <v>1</v>
      </c>
      <c r="C41" s="140" t="s">
        <v>81</v>
      </c>
      <c r="D41" s="141" t="s">
        <v>82</v>
      </c>
      <c r="E41" s="142"/>
      <c r="F41" s="141">
        <v>100</v>
      </c>
      <c r="G41" s="141">
        <v>100</v>
      </c>
      <c r="H41" s="142"/>
      <c r="I41" s="142"/>
      <c r="J41" s="142"/>
    </row>
    <row r="42" spans="2:10" ht="12.75">
      <c r="B42" s="144"/>
      <c r="C42" s="140"/>
      <c r="D42" s="141"/>
      <c r="E42" s="142"/>
      <c r="F42" s="141"/>
      <c r="G42" s="141"/>
      <c r="H42" s="142"/>
      <c r="I42" s="142"/>
      <c r="J42" s="142"/>
    </row>
    <row r="43" spans="2:10" ht="12.75">
      <c r="B43" s="144">
        <v>2</v>
      </c>
      <c r="C43" s="140" t="s">
        <v>83</v>
      </c>
      <c r="D43" s="141" t="s">
        <v>82</v>
      </c>
      <c r="E43" s="142"/>
      <c r="F43" s="141">
        <v>100</v>
      </c>
      <c r="G43" s="141">
        <v>100</v>
      </c>
      <c r="H43" s="142"/>
      <c r="I43" s="142"/>
      <c r="J43" s="142"/>
    </row>
    <row r="44" spans="2:10" ht="12.75">
      <c r="B44" s="144"/>
      <c r="C44" s="140"/>
      <c r="D44" s="141"/>
      <c r="E44" s="142"/>
      <c r="F44" s="141"/>
      <c r="G44" s="141"/>
      <c r="H44" s="142"/>
      <c r="I44" s="142"/>
      <c r="J44" s="142"/>
    </row>
    <row r="45" spans="2:10" ht="12.75">
      <c r="B45" s="144">
        <v>3</v>
      </c>
      <c r="C45" s="140" t="s">
        <v>84</v>
      </c>
      <c r="D45" s="141" t="s">
        <v>82</v>
      </c>
      <c r="E45" s="142"/>
      <c r="F45" s="141">
        <v>100</v>
      </c>
      <c r="G45" s="141">
        <v>100</v>
      </c>
      <c r="H45" s="142"/>
      <c r="I45" s="142"/>
      <c r="J45" s="142"/>
    </row>
    <row r="46" spans="2:10" ht="12.75">
      <c r="B46" s="144"/>
      <c r="C46" s="140"/>
      <c r="D46" s="141"/>
      <c r="E46" s="142"/>
      <c r="F46" s="141"/>
      <c r="G46" s="141"/>
      <c r="H46" s="142"/>
      <c r="I46" s="142"/>
      <c r="J46" s="142"/>
    </row>
    <row r="47" spans="2:10" ht="12.75">
      <c r="B47" s="144">
        <v>5</v>
      </c>
      <c r="C47" s="140" t="s">
        <v>85</v>
      </c>
      <c r="D47" s="141" t="s">
        <v>82</v>
      </c>
      <c r="E47" s="142"/>
      <c r="F47" s="141">
        <v>100</v>
      </c>
      <c r="G47" s="141">
        <v>100</v>
      </c>
      <c r="H47" s="142"/>
      <c r="I47" s="142"/>
      <c r="J47" s="142"/>
    </row>
    <row r="48" spans="2:10" ht="12.75">
      <c r="B48" s="144"/>
      <c r="C48" s="140"/>
      <c r="D48" s="141"/>
      <c r="E48" s="142"/>
      <c r="F48" s="141"/>
      <c r="G48" s="141"/>
      <c r="H48" s="142"/>
      <c r="I48" s="142"/>
      <c r="J48" s="142"/>
    </row>
    <row r="49" spans="2:10" ht="15">
      <c r="B49" s="2"/>
      <c r="C49" s="5" t="s">
        <v>61</v>
      </c>
      <c r="D49" s="31" t="s">
        <v>82</v>
      </c>
      <c r="E49" s="3"/>
      <c r="F49" s="4">
        <v>100</v>
      </c>
      <c r="G49" s="58">
        <v>100</v>
      </c>
      <c r="H49" s="3"/>
      <c r="I49" s="3"/>
      <c r="J49" s="3"/>
    </row>
    <row r="50" spans="2:10" ht="15">
      <c r="B50" s="2"/>
      <c r="C50" s="5" t="s">
        <v>63</v>
      </c>
      <c r="D50" s="31" t="s">
        <v>82</v>
      </c>
      <c r="E50" s="3"/>
      <c r="F50" s="4">
        <v>100</v>
      </c>
      <c r="G50" s="58">
        <v>100</v>
      </c>
      <c r="H50" s="3"/>
      <c r="I50" s="3"/>
      <c r="J50" s="3"/>
    </row>
    <row r="53" spans="2:10" ht="14.25">
      <c r="B53" s="138" t="s">
        <v>104</v>
      </c>
      <c r="C53" s="138"/>
      <c r="D53" s="138"/>
      <c r="E53" s="138"/>
      <c r="F53" s="138"/>
      <c r="G53" s="138"/>
      <c r="H53" s="138"/>
      <c r="I53" s="138"/>
      <c r="J53" s="138"/>
    </row>
  </sheetData>
  <sheetProtection/>
  <mergeCells count="112">
    <mergeCell ref="B33:J33"/>
    <mergeCell ref="B40:J40"/>
    <mergeCell ref="D3:D6"/>
    <mergeCell ref="C3:C6"/>
    <mergeCell ref="B3:B6"/>
    <mergeCell ref="E3:E6"/>
    <mergeCell ref="B18:J18"/>
    <mergeCell ref="B8:J8"/>
    <mergeCell ref="H34:H35"/>
    <mergeCell ref="I34:I35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I29:I30"/>
    <mergeCell ref="J29:J30"/>
    <mergeCell ref="B34:B35"/>
    <mergeCell ref="C34:C35"/>
    <mergeCell ref="D34:D35"/>
    <mergeCell ref="E34:E35"/>
    <mergeCell ref="F34:F35"/>
    <mergeCell ref="G34:G35"/>
    <mergeCell ref="B29:B30"/>
    <mergeCell ref="J34:J35"/>
    <mergeCell ref="C29:C30"/>
    <mergeCell ref="D29:D30"/>
    <mergeCell ref="E29:E30"/>
    <mergeCell ref="F29:F30"/>
    <mergeCell ref="G29:G30"/>
    <mergeCell ref="J23:J24"/>
    <mergeCell ref="H25:H26"/>
    <mergeCell ref="I25:I26"/>
    <mergeCell ref="J25:J26"/>
    <mergeCell ref="H29:H30"/>
    <mergeCell ref="B25:B26"/>
    <mergeCell ref="C25:C26"/>
    <mergeCell ref="D25:D26"/>
    <mergeCell ref="E25:E26"/>
    <mergeCell ref="F25:F26"/>
    <mergeCell ref="G25:G26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H14:H15"/>
    <mergeCell ref="I14:I15"/>
    <mergeCell ref="J14:J15"/>
    <mergeCell ref="B19:B20"/>
    <mergeCell ref="C19:C20"/>
    <mergeCell ref="D19:D20"/>
    <mergeCell ref="E19:E20"/>
    <mergeCell ref="F19:F20"/>
    <mergeCell ref="G19:G20"/>
    <mergeCell ref="B14:B15"/>
    <mergeCell ref="C2:H2"/>
    <mergeCell ref="F1:J1"/>
    <mergeCell ref="B53:J53"/>
    <mergeCell ref="I6:J6"/>
    <mergeCell ref="C14:C15"/>
    <mergeCell ref="D14:D15"/>
    <mergeCell ref="E14:E15"/>
    <mergeCell ref="F14:F15"/>
    <mergeCell ref="G14:G15"/>
    <mergeCell ref="F3:H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2" max="2" width="54.28125" style="0" customWidth="1"/>
    <col min="3" max="3" width="10.28125" style="0" customWidth="1"/>
    <col min="7" max="7" width="13.421875" style="0" customWidth="1"/>
    <col min="8" max="8" width="12.140625" style="0" customWidth="1"/>
  </cols>
  <sheetData>
    <row r="1" spans="6:8" ht="52.5" customHeight="1">
      <c r="F1" s="137" t="s">
        <v>287</v>
      </c>
      <c r="G1" s="137"/>
      <c r="H1" s="137"/>
    </row>
    <row r="2" spans="2:7" ht="12.75">
      <c r="B2" s="163" t="s">
        <v>102</v>
      </c>
      <c r="C2" s="163"/>
      <c r="D2" s="163"/>
      <c r="E2" s="163"/>
      <c r="F2" s="163"/>
      <c r="G2" s="163"/>
    </row>
    <row r="4" spans="2:8" ht="25.5" customHeight="1">
      <c r="B4" s="160" t="s">
        <v>100</v>
      </c>
      <c r="C4" s="164" t="s">
        <v>88</v>
      </c>
      <c r="D4" s="164"/>
      <c r="E4" s="164"/>
      <c r="F4" s="164"/>
      <c r="G4" s="164"/>
      <c r="H4" s="160" t="s">
        <v>101</v>
      </c>
    </row>
    <row r="5" spans="2:8" ht="12.75">
      <c r="B5" s="161"/>
      <c r="C5" s="164"/>
      <c r="D5" s="164"/>
      <c r="E5" s="164"/>
      <c r="F5" s="164"/>
      <c r="G5" s="164"/>
      <c r="H5" s="161"/>
    </row>
    <row r="6" spans="2:8" ht="12.75">
      <c r="B6" s="161"/>
      <c r="C6" s="164" t="s">
        <v>89</v>
      </c>
      <c r="D6" s="164"/>
      <c r="E6" s="164"/>
      <c r="F6" s="8" t="s">
        <v>90</v>
      </c>
      <c r="G6" s="8" t="s">
        <v>91</v>
      </c>
      <c r="H6" s="161"/>
    </row>
    <row r="7" spans="2:8" ht="12.75">
      <c r="B7" s="161"/>
      <c r="C7" s="158">
        <v>2023</v>
      </c>
      <c r="D7" s="158">
        <v>2024</v>
      </c>
      <c r="E7" s="158">
        <v>2025</v>
      </c>
      <c r="F7" s="8" t="s">
        <v>92</v>
      </c>
      <c r="G7" s="8" t="s">
        <v>94</v>
      </c>
      <c r="H7" s="161"/>
    </row>
    <row r="8" spans="2:8" ht="12.75">
      <c r="B8" s="162"/>
      <c r="C8" s="158"/>
      <c r="D8" s="158"/>
      <c r="E8" s="158"/>
      <c r="F8" s="8" t="s">
        <v>93</v>
      </c>
      <c r="G8" s="8" t="s">
        <v>93</v>
      </c>
      <c r="H8" s="162"/>
    </row>
    <row r="9" spans="2:8" ht="12.75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</row>
    <row r="10" spans="2:8" ht="15.75">
      <c r="B10" s="9" t="s">
        <v>95</v>
      </c>
      <c r="C10" s="141">
        <f>'ДОДАТОК 1'!I211</f>
        <v>70595844</v>
      </c>
      <c r="D10" s="141">
        <f>'ДОДАТОК 1'!J211</f>
        <v>36105863</v>
      </c>
      <c r="E10" s="158"/>
      <c r="F10" s="159"/>
      <c r="G10" s="159"/>
      <c r="H10" s="141">
        <f>C10+D10+E10+F10+G10</f>
        <v>106701707</v>
      </c>
    </row>
    <row r="11" spans="2:8" ht="15.75">
      <c r="B11" s="9" t="s">
        <v>96</v>
      </c>
      <c r="C11" s="141"/>
      <c r="D11" s="141"/>
      <c r="E11" s="158"/>
      <c r="F11" s="159"/>
      <c r="G11" s="159"/>
      <c r="H11" s="141"/>
    </row>
    <row r="12" spans="2:8" ht="15.75">
      <c r="B12" s="9" t="s">
        <v>97</v>
      </c>
      <c r="C12" s="10"/>
      <c r="D12" s="11"/>
      <c r="E12" s="11"/>
      <c r="F12" s="10"/>
      <c r="G12" s="10"/>
      <c r="H12" s="10"/>
    </row>
    <row r="13" spans="2:8" ht="15.75">
      <c r="B13" s="9" t="s">
        <v>98</v>
      </c>
      <c r="C13" s="4">
        <f>C10</f>
        <v>70595844</v>
      </c>
      <c r="D13" s="4">
        <f>'ДОДАТОК 1'!J211</f>
        <v>36105863</v>
      </c>
      <c r="E13" s="4"/>
      <c r="F13" s="10"/>
      <c r="G13" s="10"/>
      <c r="H13" s="4">
        <f>C13+D13+E13+F13+G13</f>
        <v>106701707</v>
      </c>
    </row>
    <row r="14" spans="2:8" ht="15.75">
      <c r="B14" s="12" t="s">
        <v>99</v>
      </c>
      <c r="C14" s="10"/>
      <c r="D14" s="10"/>
      <c r="E14" s="10"/>
      <c r="F14" s="10"/>
      <c r="G14" s="10"/>
      <c r="H14" s="10"/>
    </row>
    <row r="17" spans="2:8" ht="15.75">
      <c r="B17" s="157" t="s">
        <v>105</v>
      </c>
      <c r="C17" s="157"/>
      <c r="D17" s="157"/>
      <c r="E17" s="157"/>
      <c r="F17" s="157"/>
      <c r="G17" s="157"/>
      <c r="H17" s="157"/>
    </row>
  </sheetData>
  <sheetProtection/>
  <mergeCells count="16">
    <mergeCell ref="B2:G2"/>
    <mergeCell ref="C4:G5"/>
    <mergeCell ref="C6:E6"/>
    <mergeCell ref="C7:C8"/>
    <mergeCell ref="D7:D8"/>
    <mergeCell ref="E7:E8"/>
    <mergeCell ref="F1:H1"/>
    <mergeCell ref="B17:H17"/>
    <mergeCell ref="D10:D11"/>
    <mergeCell ref="E10:E11"/>
    <mergeCell ref="F10:F11"/>
    <mergeCell ref="G10:G11"/>
    <mergeCell ref="H10:H11"/>
    <mergeCell ref="B4:B8"/>
    <mergeCell ref="H4:H8"/>
    <mergeCell ref="C10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2024-03-26T12:14:21Z</cp:lastPrinted>
  <dcterms:created xsi:type="dcterms:W3CDTF">2023-01-10T06:38:23Z</dcterms:created>
  <dcterms:modified xsi:type="dcterms:W3CDTF">2024-05-23T12:47:51Z</dcterms:modified>
  <cp:category/>
  <cp:version/>
  <cp:contentType/>
  <cp:contentStatus/>
</cp:coreProperties>
</file>