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796" tabRatio="592" activeTab="0"/>
  </bookViews>
  <sheets>
    <sheet name="zvit" sheetId="1" r:id="rId1"/>
  </sheets>
  <definedNames>
    <definedName name="_xlnm.Print_Titles" localSheetId="0">'zvit'!$6:$7</definedName>
    <definedName name="_xlnm.Print_Area" localSheetId="0">'zvit'!$B$2:$J$78</definedName>
  </definedNames>
  <calcPr fullCalcOnLoad="1"/>
</workbook>
</file>

<file path=xl/sharedStrings.xml><?xml version="1.0" encoding="utf-8"?>
<sst xmlns="http://schemas.openxmlformats.org/spreadsheetml/2006/main" count="114" uniqueCount="111">
  <si>
    <t>Субвенції</t>
  </si>
  <si>
    <t>Разом доходів спеціального фонду</t>
  </si>
  <si>
    <t>ВСЬОГО доходів загального фонду</t>
  </si>
  <si>
    <t xml:space="preserve">Власні надходження бюджетних установ </t>
  </si>
  <si>
    <t>Дотації</t>
  </si>
  <si>
    <t>Назва показників</t>
  </si>
  <si>
    <t>Код/ КФКВ</t>
  </si>
  <si>
    <t>110100</t>
  </si>
  <si>
    <t>900101</t>
  </si>
  <si>
    <t>330100</t>
  </si>
  <si>
    <t>210103</t>
  </si>
  <si>
    <t>220100</t>
  </si>
  <si>
    <t>241700</t>
  </si>
  <si>
    <t>Надходження коштів пайової участі у розвитку інфраструктури населеного пункту</t>
  </si>
  <si>
    <t>в т.ч.  бюджет розвитку</t>
  </si>
  <si>
    <t>110200</t>
  </si>
  <si>
    <t>221300</t>
  </si>
  <si>
    <t>190100</t>
  </si>
  <si>
    <t>180500</t>
  </si>
  <si>
    <t>140400</t>
  </si>
  <si>
    <t>180101-180104</t>
  </si>
  <si>
    <t>180300</t>
  </si>
  <si>
    <t>180110-180111</t>
  </si>
  <si>
    <t>180106, 180109</t>
  </si>
  <si>
    <t>130100</t>
  </si>
  <si>
    <t>130300</t>
  </si>
  <si>
    <t>410332</t>
  </si>
  <si>
    <t>900102</t>
  </si>
  <si>
    <t>Інші субвенції з місцевого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</si>
  <si>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</si>
  <si>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140200-140300</t>
  </si>
  <si>
    <t>410402</t>
  </si>
  <si>
    <t>410339</t>
  </si>
  <si>
    <t>410342</t>
  </si>
  <si>
    <t>410539</t>
  </si>
  <si>
    <t>410523</t>
  </si>
  <si>
    <t>410520</t>
  </si>
  <si>
    <t>410514</t>
  </si>
  <si>
    <t>410512</t>
  </si>
  <si>
    <t>410543</t>
  </si>
  <si>
    <t xml:space="preserve">Всього трансфертів </t>
  </si>
  <si>
    <t>Спеціальний фонд</t>
  </si>
  <si>
    <t xml:space="preserve">Екологічний податок </t>
  </si>
  <si>
    <t>240621</t>
  </si>
  <si>
    <t>у %</t>
  </si>
  <si>
    <t>410509</t>
  </si>
  <si>
    <t>240000</t>
  </si>
  <si>
    <t>250000</t>
  </si>
  <si>
    <t>501100</t>
  </si>
  <si>
    <t>Разом доходів без трансфертів</t>
  </si>
  <si>
    <t>Загальний фонд</t>
  </si>
  <si>
    <t xml:space="preserve">  ДОХОДИ  загального фонду</t>
  </si>
  <si>
    <t>Всього доходів  (загальний і спеціальний фонди)</t>
  </si>
  <si>
    <t xml:space="preserve">  ДОХОДИ  спеціального фонду</t>
  </si>
  <si>
    <t>Передбачено  на 2020 рік з урахуванням змін, тис.грн.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</si>
  <si>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</si>
  <si>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</si>
  <si>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</si>
  <si>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</si>
  <si>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ВСЬОГО доходів спеціального фонду</t>
  </si>
  <si>
    <t>Адміністративний збір за проведення державної реєстрації юридичних осіб, фізичних осіб -підприємців та громадських формувань (22010300)</t>
  </si>
  <si>
    <t>Плата за надання інших адміністративних послуг( 22012500)</t>
  </si>
  <si>
    <t>Адміністративний збір за державну реєстрацію речових прав на нерухоме майно та їх обтяжень( 22012600)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</si>
  <si>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реєстрацією(22012900)</t>
  </si>
  <si>
    <t>Державне мито ( 22090100,22090200,22090400)</t>
  </si>
  <si>
    <t>Адміністративні штрафи та інші санкції (21081100)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</si>
  <si>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виробів(21081500)</t>
  </si>
  <si>
    <t>Податок  та збір на доходи фізичних осіб(11010100,11010200,11010400,11010500)</t>
  </si>
  <si>
    <t>Податок на прибуток підприємств та фінансових установ комунальної власності(11020200) </t>
  </si>
  <si>
    <t>Рентна плата за спеціальне використання лісових ресурсів (13010200)</t>
  </si>
  <si>
    <t>Рентна плата за користування надрами (13030100)</t>
  </si>
  <si>
    <t>Акцизний податок з пiдакцизних товарів (пальне)(14021900,14031900)</t>
  </si>
  <si>
    <t>Податок на нерухоме майно(18010100,18010200,18010300,18010400)</t>
  </si>
  <si>
    <t>Плата за землю (18010500,18010600,18010700,18010900)</t>
  </si>
  <si>
    <t>Транспортний податок з юридичних і фізичних осіб(18011000,18011100)</t>
  </si>
  <si>
    <t>Туристичний збір з юридичних та фізичних осіб(18030100,18030200)</t>
  </si>
  <si>
    <t>Єдиний податок (18050300,18050400,18050500)</t>
  </si>
  <si>
    <t>Інші надходження(24060300)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</si>
  <si>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ділянок(24062200)
</t>
  </si>
  <si>
    <t xml:space="preserve">Надходження від орендної плати за користування майновим комплексом та іншим майном, що перебуває в комунальній власності(22080400)
</t>
  </si>
  <si>
    <t>Надходження коштів від відшкодування втрат сільськогосподарського і лісогосподарського виробництва  </t>
  </si>
  <si>
    <t>Збір за місця для паркування транспортних засобів, сплачений фізичними особами  (18020200)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</si>
  <si>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(22130000)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</si>
  <si>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(21080900)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</si>
  <si>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</si>
  <si>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Базова дотація</t>
  </si>
  <si>
    <r>
      <t xml:space="preserve">до  проєкту рішення "Про бюджет Фонтанської сільської   територіальної громади на 2024 рік"  </t>
    </r>
    <r>
      <rPr>
        <b/>
        <i/>
        <sz val="16"/>
        <color indexed="10"/>
        <rFont val="Times New Roman"/>
        <family val="1"/>
      </rPr>
      <t xml:space="preserve">(у співставних умовах) </t>
    </r>
  </si>
  <si>
    <t>Відхилення проєкт 2024 року  від очікуваних надходжень 2023 р.</t>
  </si>
  <si>
    <t xml:space="preserve">Фактичні надходження за 2022 рік </t>
  </si>
  <si>
    <t>Фактичні надходження за 2021 рік</t>
  </si>
  <si>
    <t>Фактичні надходження станом на  01.10.2023 рік,  грн</t>
  </si>
  <si>
    <t>Очікуване надходження у 2023  році (у співставних умовах), грн.</t>
  </si>
  <si>
    <t>Проєкт на 2024 рік, грн.</t>
  </si>
  <si>
    <t>в сумі, грн. (+,-)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</si>
  <si>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бюджету(41051200)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</si>
  <si>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бюджету(41051400)</t>
  </si>
  <si>
    <t>Освітня субвенція з державного бюджету місцевим бюджетам(41033900)</t>
  </si>
  <si>
    <t>Субвенція з державного бюджету місцевим бюджетам на здійснення заходів щодо соціально-економічного розвитку окремих територій(41035400)</t>
  </si>
  <si>
    <t>Інші субвенції з місцевого бюджету (41053900)</t>
  </si>
  <si>
    <t>Субвенція з місцевого бюджету на здійснення переданих видатків у сфері освіти за рахунок коштів освітньої субвенції(4105100)</t>
  </si>
  <si>
    <t>Субвенція з місцевого бюджету на проектні, будівельно- 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бюджету(41050900)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</si>
  <si>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бюджету(41040200)</t>
  </si>
  <si>
    <t>Субвенція з місцевого бюджету на виконання інвестиційних проектів</t>
  </si>
  <si>
    <t>Частина чистого прибутку (доходу) комунальних унітарних підприємств та їх об`єднань, що вилучається до відповідного місцевого бюджету(21010300)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</si>
  <si>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</si>
  <si>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періоду(41051700)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</si>
  <si>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бюджету(41055700)</t>
  </si>
  <si>
    <t>Акцизний податок з реалізації суб'єктами господарювання роздрібної торгівлі підакцизних товарів(14040100 14040200)</t>
  </si>
  <si>
    <t>Субвенція з місцевого бюджету на  виконання окремих заходів з реалізації соціального проекту "Активні парки- локації здорової України" за рахунок відповідної субвенції з державного бюджету</t>
  </si>
  <si>
    <t>Додаток до Пояснювальної записки до рішення сесії Фонтанської сільської ради " Про бюджет Фонтанської сільської територіальної громади на 2024 рік"</t>
  </si>
  <si>
    <t>Порівняльний аналіз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</si>
</sst>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_₴"/>
    <numFmt numFmtId="184" formatCode="#0.00"/>
  </numFmts>
  <fonts count="60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2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b/>
      <i/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62"/>
      <name val="Cambria"/>
      <family val="2"/>
    </font>
    <font>
      <sz val="14"/>
      <color indexed="19"/>
      <name val="Times New Roman"/>
      <family val="2"/>
    </font>
    <font>
      <sz val="10"/>
      <color indexed="8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0"/>
      <color theme="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3" fillId="0" borderId="0" xfId="54" applyFont="1" applyFill="1" applyProtection="1">
      <alignment/>
      <protection/>
    </xf>
    <xf numFmtId="0" fontId="0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0" fillId="0" borderId="0" xfId="54" applyFont="1" applyFill="1" applyProtection="1">
      <alignment/>
      <protection/>
    </xf>
    <xf numFmtId="0" fontId="0" fillId="0" borderId="0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 applyProtection="1">
      <alignment vertical="center" wrapText="1"/>
      <protection locked="0"/>
    </xf>
    <xf numFmtId="177" fontId="14" fillId="0" borderId="0" xfId="0" applyNumberFormat="1" applyFont="1" applyFill="1" applyBorder="1" applyAlignment="1" applyProtection="1">
      <alignment vertical="center" wrapText="1"/>
      <protection locked="0"/>
    </xf>
    <xf numFmtId="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177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177" fontId="13" fillId="0" borderId="15" xfId="0" applyNumberFormat="1" applyFont="1" applyFill="1" applyBorder="1" applyAlignment="1" applyProtection="1">
      <alignment horizontal="center"/>
      <protection locked="0"/>
    </xf>
    <xf numFmtId="177" fontId="13" fillId="0" borderId="16" xfId="0" applyNumberFormat="1" applyFont="1" applyFill="1" applyBorder="1" applyAlignment="1" applyProtection="1">
      <alignment horizontal="center"/>
      <protection locked="0"/>
    </xf>
    <xf numFmtId="182" fontId="2" fillId="0" borderId="17" xfId="0" applyNumberFormat="1" applyFont="1" applyFill="1" applyBorder="1" applyAlignment="1" applyProtection="1">
      <alignment horizontal="center"/>
      <protection locked="0"/>
    </xf>
    <xf numFmtId="182" fontId="2" fillId="0" borderId="17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/>
    </xf>
    <xf numFmtId="182" fontId="2" fillId="0" borderId="18" xfId="0" applyNumberFormat="1" applyFont="1" applyFill="1" applyBorder="1" applyAlignment="1" applyProtection="1">
      <alignment horizontal="center"/>
      <protection locked="0"/>
    </xf>
    <xf numFmtId="182" fontId="2" fillId="0" borderId="19" xfId="0" applyNumberFormat="1" applyFont="1" applyFill="1" applyBorder="1" applyAlignment="1" applyProtection="1">
      <alignment horizontal="center"/>
      <protection locked="0"/>
    </xf>
    <xf numFmtId="182" fontId="13" fillId="0" borderId="1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left" vertical="center"/>
    </xf>
    <xf numFmtId="177" fontId="13" fillId="0" borderId="15" xfId="0" applyNumberFormat="1" applyFont="1" applyFill="1" applyBorder="1" applyAlignment="1" applyProtection="1">
      <alignment horizontal="center" vertical="center"/>
      <protection locked="0"/>
    </xf>
    <xf numFmtId="182" fontId="13" fillId="0" borderId="15" xfId="0" applyNumberFormat="1" applyFont="1" applyFill="1" applyBorder="1" applyAlignment="1" applyProtection="1">
      <alignment horizontal="center" vertical="center"/>
      <protection locked="0"/>
    </xf>
    <xf numFmtId="177" fontId="19" fillId="0" borderId="20" xfId="0" applyNumberFormat="1" applyFont="1" applyFill="1" applyBorder="1" applyAlignment="1" applyProtection="1">
      <alignment horizontal="center"/>
      <protection locked="0"/>
    </xf>
    <xf numFmtId="182" fontId="19" fillId="0" borderId="17" xfId="0" applyNumberFormat="1" applyFont="1" applyFill="1" applyBorder="1" applyAlignment="1" applyProtection="1">
      <alignment horizontal="center"/>
      <protection locked="0"/>
    </xf>
    <xf numFmtId="182" fontId="19" fillId="0" borderId="17" xfId="0" applyNumberFormat="1" applyFont="1" applyFill="1" applyBorder="1" applyAlignment="1">
      <alignment horizontal="center"/>
    </xf>
    <xf numFmtId="177" fontId="19" fillId="0" borderId="21" xfId="0" applyNumberFormat="1" applyFont="1" applyFill="1" applyBorder="1" applyAlignment="1" applyProtection="1">
      <alignment horizontal="center"/>
      <protection locked="0"/>
    </xf>
    <xf numFmtId="177" fontId="13" fillId="0" borderId="22" xfId="0" applyNumberFormat="1" applyFont="1" applyFill="1" applyBorder="1" applyAlignment="1" applyProtection="1">
      <alignment horizontal="center"/>
      <protection locked="0"/>
    </xf>
    <xf numFmtId="177" fontId="13" fillId="0" borderId="23" xfId="0" applyNumberFormat="1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/>
    </xf>
    <xf numFmtId="182" fontId="13" fillId="0" borderId="14" xfId="0" applyNumberFormat="1" applyFont="1" applyFill="1" applyBorder="1" applyAlignment="1">
      <alignment horizontal="center"/>
    </xf>
    <xf numFmtId="177" fontId="13" fillId="0" borderId="25" xfId="0" applyNumberFormat="1" applyFont="1" applyFill="1" applyBorder="1" applyAlignment="1" applyProtection="1">
      <alignment horizontal="center"/>
      <protection locked="0"/>
    </xf>
    <xf numFmtId="182" fontId="13" fillId="0" borderId="25" xfId="0" applyNumberFormat="1" applyFont="1" applyFill="1" applyBorder="1" applyAlignment="1" applyProtection="1">
      <alignment horizontal="center"/>
      <protection locked="0"/>
    </xf>
    <xf numFmtId="182" fontId="13" fillId="0" borderId="26" xfId="0" applyNumberFormat="1" applyFont="1" applyFill="1" applyBorder="1" applyAlignment="1" applyProtection="1">
      <alignment horizontal="center"/>
      <protection locked="0"/>
    </xf>
    <xf numFmtId="182" fontId="13" fillId="0" borderId="25" xfId="0" applyNumberFormat="1" applyFont="1" applyFill="1" applyBorder="1" applyAlignment="1">
      <alignment horizontal="center"/>
    </xf>
    <xf numFmtId="177" fontId="13" fillId="0" borderId="14" xfId="0" applyNumberFormat="1" applyFont="1" applyFill="1" applyBorder="1" applyAlignment="1" applyProtection="1">
      <alignment horizontal="center"/>
      <protection locked="0"/>
    </xf>
    <xf numFmtId="182" fontId="13" fillId="0" borderId="16" xfId="0" applyNumberFormat="1" applyFont="1" applyFill="1" applyBorder="1" applyAlignment="1">
      <alignment horizontal="center"/>
    </xf>
    <xf numFmtId="0" fontId="58" fillId="0" borderId="27" xfId="0" applyFont="1" applyBorder="1" applyAlignment="1">
      <alignment vertical="center" wrapText="1"/>
    </xf>
    <xf numFmtId="177" fontId="2" fillId="0" borderId="28" xfId="0" applyNumberFormat="1" applyFont="1" applyFill="1" applyBorder="1" applyAlignment="1">
      <alignment horizontal="left" vertical="center" wrapText="1"/>
    </xf>
    <xf numFmtId="0" fontId="58" fillId="0" borderId="2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177" fontId="19" fillId="0" borderId="30" xfId="0" applyNumberFormat="1" applyFont="1" applyFill="1" applyBorder="1" applyAlignment="1" applyProtection="1">
      <alignment horizontal="center"/>
      <protection locked="0"/>
    </xf>
    <xf numFmtId="177" fontId="19" fillId="0" borderId="19" xfId="0" applyNumberFormat="1" applyFont="1" applyFill="1" applyBorder="1" applyAlignment="1" applyProtection="1">
      <alignment horizontal="center"/>
      <protection locked="0"/>
    </xf>
    <xf numFmtId="177" fontId="13" fillId="0" borderId="31" xfId="0" applyNumberFormat="1" applyFont="1" applyFill="1" applyBorder="1" applyAlignment="1" applyProtection="1">
      <alignment horizontal="center"/>
      <protection locked="0"/>
    </xf>
    <xf numFmtId="182" fontId="2" fillId="0" borderId="30" xfId="0" applyNumberFormat="1" applyFont="1" applyFill="1" applyBorder="1" applyAlignment="1" applyProtection="1">
      <alignment horizontal="center"/>
      <protection locked="0"/>
    </xf>
    <xf numFmtId="182" fontId="2" fillId="0" borderId="19" xfId="0" applyNumberFormat="1" applyFont="1" applyFill="1" applyBorder="1" applyAlignment="1" applyProtection="1">
      <alignment horizontal="center" wrapText="1"/>
      <protection locked="0"/>
    </xf>
    <xf numFmtId="182" fontId="2" fillId="0" borderId="19" xfId="0" applyNumberFormat="1" applyFont="1" applyFill="1" applyBorder="1" applyAlignment="1" applyProtection="1">
      <alignment horizontal="center"/>
      <protection/>
    </xf>
    <xf numFmtId="0" fontId="2" fillId="0" borderId="18" xfId="0" applyFont="1" applyFill="1" applyBorder="1" applyAlignment="1" applyProtection="1">
      <alignment horizontal="left" vertical="center" wrapText="1"/>
      <protection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0" fontId="59" fillId="0" borderId="18" xfId="53" applyFont="1" applyFill="1" applyBorder="1" applyAlignment="1">
      <alignment wrapText="1"/>
      <protection/>
    </xf>
    <xf numFmtId="177" fontId="2" fillId="0" borderId="18" xfId="0" applyNumberFormat="1" applyFont="1" applyFill="1" applyBorder="1" applyAlignment="1" applyProtection="1">
      <alignment horizontal="center" wrapText="1"/>
      <protection locked="0"/>
    </xf>
    <xf numFmtId="1" fontId="2" fillId="0" borderId="18" xfId="0" applyNumberFormat="1" applyFont="1" applyFill="1" applyBorder="1" applyAlignment="1">
      <alignment wrapText="1"/>
    </xf>
    <xf numFmtId="176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justify" vertical="center"/>
      <protection hidden="1"/>
    </xf>
    <xf numFmtId="0" fontId="58" fillId="0" borderId="18" xfId="0" applyFont="1" applyBorder="1" applyAlignment="1">
      <alignment vertical="center" wrapText="1"/>
    </xf>
    <xf numFmtId="0" fontId="59" fillId="0" borderId="18" xfId="53" applyFont="1" applyBorder="1" applyAlignment="1">
      <alignment wrapText="1"/>
      <protection/>
    </xf>
    <xf numFmtId="2" fontId="2" fillId="0" borderId="18" xfId="0" applyNumberFormat="1" applyFont="1" applyFill="1" applyBorder="1" applyAlignment="1" applyProtection="1">
      <alignment horizontal="center"/>
      <protection locked="0"/>
    </xf>
    <xf numFmtId="2" fontId="2" fillId="0" borderId="18" xfId="0" applyNumberFormat="1" applyFont="1" applyFill="1" applyBorder="1" applyAlignment="1" applyProtection="1">
      <alignment horizontal="center" wrapText="1"/>
      <protection locked="0"/>
    </xf>
    <xf numFmtId="2" fontId="13" fillId="0" borderId="25" xfId="0" applyNumberFormat="1" applyFont="1" applyFill="1" applyBorder="1" applyAlignment="1" applyProtection="1">
      <alignment horizontal="center"/>
      <protection locked="0"/>
    </xf>
    <xf numFmtId="2" fontId="19" fillId="0" borderId="30" xfId="0" applyNumberFormat="1" applyFont="1" applyFill="1" applyBorder="1" applyAlignment="1" applyProtection="1">
      <alignment horizontal="center"/>
      <protection locked="0"/>
    </xf>
    <xf numFmtId="2" fontId="19" fillId="0" borderId="19" xfId="0" applyNumberFormat="1" applyFont="1" applyFill="1" applyBorder="1" applyAlignment="1" applyProtection="1">
      <alignment horizontal="center"/>
      <protection locked="0"/>
    </xf>
    <xf numFmtId="2" fontId="13" fillId="0" borderId="31" xfId="0" applyNumberFormat="1" applyFont="1" applyFill="1" applyBorder="1" applyAlignment="1" applyProtection="1">
      <alignment horizontal="center"/>
      <protection locked="0"/>
    </xf>
    <xf numFmtId="2" fontId="13" fillId="0" borderId="15" xfId="0" applyNumberFormat="1" applyFont="1" applyFill="1" applyBorder="1" applyAlignment="1" applyProtection="1">
      <alignment horizontal="center"/>
      <protection locked="0"/>
    </xf>
    <xf numFmtId="2" fontId="13" fillId="0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54" applyFont="1" applyFill="1" applyProtection="1">
      <alignment/>
      <protection/>
    </xf>
    <xf numFmtId="177" fontId="14" fillId="0" borderId="0" xfId="0" applyNumberFormat="1" applyFont="1" applyFill="1" applyAlignment="1">
      <alignment/>
    </xf>
    <xf numFmtId="2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77" fontId="2" fillId="0" borderId="33" xfId="0" applyNumberFormat="1" applyFont="1" applyFill="1" applyBorder="1" applyAlignment="1">
      <alignment horizontal="center"/>
    </xf>
    <xf numFmtId="177" fontId="2" fillId="0" borderId="11" xfId="0" applyNumberFormat="1" applyFont="1" applyFill="1" applyBorder="1" applyAlignment="1">
      <alignment horizontal="center"/>
    </xf>
    <xf numFmtId="177" fontId="13" fillId="0" borderId="34" xfId="0" applyNumberFormat="1" applyFont="1" applyFill="1" applyBorder="1" applyAlignment="1">
      <alignment horizontal="center"/>
    </xf>
    <xf numFmtId="177" fontId="13" fillId="0" borderId="35" xfId="0" applyNumberFormat="1" applyFont="1" applyFill="1" applyBorder="1" applyAlignment="1">
      <alignment horizontal="center" vertical="center"/>
    </xf>
    <xf numFmtId="177" fontId="19" fillId="0" borderId="33" xfId="0" applyNumberFormat="1" applyFont="1" applyFill="1" applyBorder="1" applyAlignment="1">
      <alignment horizontal="center"/>
    </xf>
    <xf numFmtId="177" fontId="13" fillId="0" borderId="32" xfId="0" applyNumberFormat="1" applyFont="1" applyFill="1" applyBorder="1" applyAlignment="1">
      <alignment horizontal="center"/>
    </xf>
    <xf numFmtId="177" fontId="13" fillId="0" borderId="3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13" fillId="0" borderId="18" xfId="0" applyFont="1" applyFill="1" applyBorder="1" applyAlignment="1">
      <alignment/>
    </xf>
    <xf numFmtId="0" fontId="13" fillId="0" borderId="18" xfId="0" applyFont="1" applyFill="1" applyBorder="1" applyAlignment="1">
      <alignment vertical="center"/>
    </xf>
    <xf numFmtId="0" fontId="19" fillId="0" borderId="18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184" fontId="0" fillId="0" borderId="36" xfId="0" applyNumberFormat="1" applyBorder="1" applyAlignment="1">
      <alignment/>
    </xf>
    <xf numFmtId="0" fontId="58" fillId="0" borderId="18" xfId="0" applyFont="1" applyFill="1" applyBorder="1" applyAlignment="1">
      <alignment vertical="top"/>
    </xf>
    <xf numFmtId="177" fontId="2" fillId="0" borderId="18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182" fontId="2" fillId="0" borderId="19" xfId="0" applyNumberFormat="1" applyFont="1" applyFill="1" applyBorder="1" applyAlignment="1" applyProtection="1">
      <alignment/>
      <protection locked="0"/>
    </xf>
    <xf numFmtId="182" fontId="2" fillId="0" borderId="18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6" fontId="2" fillId="0" borderId="18" xfId="0" applyNumberFormat="1" applyFont="1" applyFill="1" applyBorder="1" applyAlignment="1" applyProtection="1">
      <alignment vertical="justify" wrapText="1"/>
      <protection/>
    </xf>
    <xf numFmtId="182" fontId="2" fillId="0" borderId="18" xfId="0" applyNumberFormat="1" applyFont="1" applyFill="1" applyBorder="1" applyAlignment="1" applyProtection="1">
      <alignment/>
      <protection locked="0"/>
    </xf>
    <xf numFmtId="182" fontId="2" fillId="0" borderId="37" xfId="0" applyNumberFormat="1" applyFont="1" applyFill="1" applyBorder="1" applyAlignment="1" applyProtection="1">
      <alignment/>
      <protection locked="0"/>
    </xf>
    <xf numFmtId="182" fontId="2" fillId="0" borderId="38" xfId="0" applyNumberFormat="1" applyFont="1" applyFill="1" applyBorder="1" applyAlignment="1" applyProtection="1">
      <alignment/>
      <protection locked="0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182" fontId="2" fillId="0" borderId="38" xfId="0" applyNumberFormat="1" applyFont="1" applyFill="1" applyBorder="1" applyAlignment="1">
      <alignment/>
    </xf>
    <xf numFmtId="177" fontId="2" fillId="0" borderId="39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182" fontId="2" fillId="0" borderId="31" xfId="0" applyNumberFormat="1" applyFont="1" applyFill="1" applyBorder="1" applyAlignment="1" applyProtection="1">
      <alignment/>
      <protection locked="0"/>
    </xf>
    <xf numFmtId="182" fontId="2" fillId="0" borderId="14" xfId="0" applyNumberFormat="1" applyFont="1" applyFill="1" applyBorder="1" applyAlignment="1" applyProtection="1">
      <alignment/>
      <protection locked="0"/>
    </xf>
    <xf numFmtId="182" fontId="2" fillId="0" borderId="14" xfId="0" applyNumberFormat="1" applyFont="1" applyFill="1" applyBorder="1" applyAlignment="1">
      <alignment/>
    </xf>
    <xf numFmtId="177" fontId="2" fillId="0" borderId="32" xfId="0" applyNumberFormat="1" applyFont="1" applyFill="1" applyBorder="1" applyAlignment="1">
      <alignment/>
    </xf>
    <xf numFmtId="0" fontId="13" fillId="0" borderId="18" xfId="0" applyFont="1" applyFill="1" applyBorder="1" applyAlignment="1" applyProtection="1">
      <alignment vertical="center" wrapText="1"/>
      <protection/>
    </xf>
    <xf numFmtId="177" fontId="13" fillId="0" borderId="18" xfId="0" applyNumberFormat="1" applyFont="1" applyFill="1" applyBorder="1" applyAlignment="1" applyProtection="1">
      <alignment/>
      <protection locked="0"/>
    </xf>
    <xf numFmtId="2" fontId="13" fillId="0" borderId="18" xfId="0" applyNumberFormat="1" applyFont="1" applyFill="1" applyBorder="1" applyAlignment="1" applyProtection="1">
      <alignment/>
      <protection locked="0"/>
    </xf>
    <xf numFmtId="182" fontId="13" fillId="0" borderId="15" xfId="0" applyNumberFormat="1" applyFont="1" applyFill="1" applyBorder="1" applyAlignment="1" applyProtection="1">
      <alignment/>
      <protection locked="0"/>
    </xf>
    <xf numFmtId="182" fontId="13" fillId="0" borderId="16" xfId="0" applyNumberFormat="1" applyFont="1" applyFill="1" applyBorder="1" applyAlignment="1" applyProtection="1">
      <alignment/>
      <protection locked="0"/>
    </xf>
    <xf numFmtId="182" fontId="13" fillId="0" borderId="4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0" fontId="13" fillId="0" borderId="18" xfId="0" applyFont="1" applyFill="1" applyBorder="1" applyAlignment="1">
      <alignment/>
    </xf>
    <xf numFmtId="182" fontId="13" fillId="0" borderId="41" xfId="0" applyNumberFormat="1" applyFont="1" applyFill="1" applyBorder="1" applyAlignment="1" applyProtection="1">
      <alignment/>
      <protection locked="0"/>
    </xf>
    <xf numFmtId="182" fontId="13" fillId="0" borderId="42" xfId="0" applyNumberFormat="1" applyFont="1" applyFill="1" applyBorder="1" applyAlignment="1" applyProtection="1">
      <alignment/>
      <protection locked="0"/>
    </xf>
    <xf numFmtId="182" fontId="13" fillId="0" borderId="42" xfId="0" applyNumberFormat="1" applyFont="1" applyFill="1" applyBorder="1" applyAlignment="1">
      <alignment/>
    </xf>
    <xf numFmtId="177" fontId="13" fillId="0" borderId="43" xfId="0" applyNumberFormat="1" applyFont="1" applyFill="1" applyBorder="1" applyAlignment="1">
      <alignment/>
    </xf>
    <xf numFmtId="49" fontId="2" fillId="0" borderId="18" xfId="0" applyNumberFormat="1" applyFont="1" applyFill="1" applyBorder="1" applyAlignment="1" applyProtection="1">
      <alignment vertical="center" wrapText="1"/>
      <protection hidden="1"/>
    </xf>
    <xf numFmtId="182" fontId="2" fillId="0" borderId="42" xfId="0" applyNumberFormat="1" applyFont="1" applyFill="1" applyBorder="1" applyAlignment="1" applyProtection="1">
      <alignment/>
      <protection locked="0"/>
    </xf>
    <xf numFmtId="177" fontId="13" fillId="0" borderId="18" xfId="0" applyNumberFormat="1" applyFont="1" applyFill="1" applyBorder="1" applyAlignment="1">
      <alignment/>
    </xf>
    <xf numFmtId="2" fontId="13" fillId="0" borderId="18" xfId="0" applyNumberFormat="1" applyFont="1" applyFill="1" applyBorder="1" applyAlignment="1">
      <alignment/>
    </xf>
    <xf numFmtId="182" fontId="13" fillId="0" borderId="25" xfId="0" applyNumberFormat="1" applyFont="1" applyFill="1" applyBorder="1" applyAlignment="1">
      <alignment/>
    </xf>
    <xf numFmtId="182" fontId="13" fillId="0" borderId="26" xfId="0" applyNumberFormat="1" applyFont="1" applyFill="1" applyBorder="1" applyAlignment="1">
      <alignment/>
    </xf>
    <xf numFmtId="177" fontId="13" fillId="0" borderId="34" xfId="0" applyNumberFormat="1" applyFont="1" applyFill="1" applyBorder="1" applyAlignment="1">
      <alignment/>
    </xf>
    <xf numFmtId="182" fontId="2" fillId="0" borderId="25" xfId="0" applyNumberFormat="1" applyFont="1" applyFill="1" applyBorder="1" applyAlignment="1" applyProtection="1">
      <alignment/>
      <protection locked="0"/>
    </xf>
    <xf numFmtId="182" fontId="2" fillId="0" borderId="26" xfId="0" applyNumberFormat="1" applyFont="1" applyFill="1" applyBorder="1" applyAlignment="1" applyProtection="1">
      <alignment/>
      <protection locked="0"/>
    </xf>
    <xf numFmtId="182" fontId="2" fillId="0" borderId="26" xfId="0" applyNumberFormat="1" applyFont="1" applyFill="1" applyBorder="1" applyAlignment="1">
      <alignment/>
    </xf>
    <xf numFmtId="177" fontId="2" fillId="0" borderId="34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vertical="center" wrapText="1"/>
    </xf>
    <xf numFmtId="182" fontId="2" fillId="0" borderId="40" xfId="0" applyNumberFormat="1" applyFont="1" applyFill="1" applyBorder="1" applyAlignment="1" applyProtection="1">
      <alignment/>
      <protection locked="0"/>
    </xf>
    <xf numFmtId="182" fontId="2" fillId="0" borderId="40" xfId="0" applyNumberFormat="1" applyFont="1" applyFill="1" applyBorder="1" applyAlignment="1">
      <alignment/>
    </xf>
    <xf numFmtId="177" fontId="2" fillId="0" borderId="44" xfId="0" applyNumberFormat="1" applyFont="1" applyFill="1" applyBorder="1" applyAlignment="1">
      <alignment vertical="center" wrapText="1"/>
    </xf>
    <xf numFmtId="177" fontId="2" fillId="0" borderId="21" xfId="0" applyNumberFormat="1" applyFont="1" applyFill="1" applyBorder="1" applyAlignment="1" applyProtection="1">
      <alignment/>
      <protection locked="0"/>
    </xf>
    <xf numFmtId="177" fontId="2" fillId="0" borderId="19" xfId="0" applyNumberFormat="1" applyFont="1" applyFill="1" applyBorder="1" applyAlignment="1" applyProtection="1">
      <alignment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177" fontId="2" fillId="0" borderId="31" xfId="0" applyNumberFormat="1" applyFont="1" applyFill="1" applyBorder="1" applyAlignment="1" applyProtection="1">
      <alignment/>
      <protection locked="0"/>
    </xf>
    <xf numFmtId="2" fontId="2" fillId="0" borderId="31" xfId="0" applyNumberFormat="1" applyFont="1" applyFill="1" applyBorder="1" applyAlignment="1" applyProtection="1">
      <alignment/>
      <protection locked="0"/>
    </xf>
    <xf numFmtId="177" fontId="13" fillId="0" borderId="41" xfId="0" applyNumberFormat="1" applyFont="1" applyFill="1" applyBorder="1" applyAlignment="1" applyProtection="1">
      <alignment vertical="center"/>
      <protection locked="0"/>
    </xf>
    <xf numFmtId="2" fontId="13" fillId="0" borderId="41" xfId="0" applyNumberFormat="1" applyFont="1" applyFill="1" applyBorder="1" applyAlignment="1" applyProtection="1">
      <alignment vertical="center"/>
      <protection locked="0"/>
    </xf>
    <xf numFmtId="182" fontId="13" fillId="0" borderId="42" xfId="0" applyNumberFormat="1" applyFont="1" applyFill="1" applyBorder="1" applyAlignment="1" applyProtection="1">
      <alignment vertical="center"/>
      <protection locked="0"/>
    </xf>
    <xf numFmtId="182" fontId="13" fillId="0" borderId="41" xfId="0" applyNumberFormat="1" applyFont="1" applyFill="1" applyBorder="1" applyAlignment="1">
      <alignment vertical="center"/>
    </xf>
    <xf numFmtId="177" fontId="13" fillId="0" borderId="4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 wrapText="1"/>
    </xf>
    <xf numFmtId="182" fontId="13" fillId="0" borderId="15" xfId="0" applyNumberFormat="1" applyFont="1" applyFill="1" applyBorder="1" applyAlignment="1">
      <alignment vertical="center"/>
    </xf>
    <xf numFmtId="177" fontId="13" fillId="0" borderId="35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 applyProtection="1">
      <alignment vertical="center" wrapText="1"/>
      <protection hidden="1"/>
    </xf>
    <xf numFmtId="177" fontId="2" fillId="0" borderId="30" xfId="0" applyNumberFormat="1" applyFont="1" applyFill="1" applyBorder="1" applyAlignment="1" applyProtection="1">
      <alignment/>
      <protection locked="0"/>
    </xf>
    <xf numFmtId="2" fontId="2" fillId="0" borderId="30" xfId="0" applyNumberFormat="1" applyFont="1" applyFill="1" applyBorder="1" applyAlignment="1" applyProtection="1">
      <alignment/>
      <protection locked="0"/>
    </xf>
    <xf numFmtId="182" fontId="2" fillId="0" borderId="17" xfId="0" applyNumberFormat="1" applyFont="1" applyFill="1" applyBorder="1" applyAlignment="1" applyProtection="1">
      <alignment/>
      <protection/>
    </xf>
    <xf numFmtId="182" fontId="18" fillId="0" borderId="17" xfId="0" applyNumberFormat="1" applyFont="1" applyFill="1" applyBorder="1" applyAlignment="1" applyProtection="1">
      <alignment/>
      <protection locked="0"/>
    </xf>
    <xf numFmtId="49" fontId="2" fillId="0" borderId="44" xfId="0" applyNumberFormat="1" applyFont="1" applyFill="1" applyBorder="1" applyAlignment="1" applyProtection="1">
      <alignment vertical="center" wrapText="1"/>
      <protection hidden="1"/>
    </xf>
    <xf numFmtId="182" fontId="2" fillId="0" borderId="18" xfId="0" applyNumberFormat="1" applyFont="1" applyFill="1" applyBorder="1" applyAlignment="1" applyProtection="1">
      <alignment/>
      <protection/>
    </xf>
    <xf numFmtId="182" fontId="18" fillId="0" borderId="18" xfId="0" applyNumberFormat="1" applyFont="1" applyFill="1" applyBorder="1" applyAlignment="1" applyProtection="1">
      <alignment/>
      <protection locked="0"/>
    </xf>
    <xf numFmtId="49" fontId="2" fillId="0" borderId="28" xfId="0" applyNumberFormat="1" applyFont="1" applyFill="1" applyBorder="1" applyAlignment="1" applyProtection="1">
      <alignment vertical="center" wrapText="1"/>
      <protection hidden="1"/>
    </xf>
    <xf numFmtId="2" fontId="0" fillId="0" borderId="36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8" fillId="0" borderId="18" xfId="0" applyFont="1" applyFill="1" applyBorder="1" applyAlignment="1">
      <alignment horizontal="justify" vertical="distributed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36" xfId="0" applyNumberFormat="1" applyBorder="1" applyAlignment="1">
      <alignment horizontal="center"/>
    </xf>
    <xf numFmtId="0" fontId="2" fillId="0" borderId="18" xfId="0" applyNumberFormat="1" applyFont="1" applyFill="1" applyBorder="1" applyAlignment="1" applyProtection="1">
      <alignment/>
      <protection locked="0"/>
    </xf>
    <xf numFmtId="0" fontId="13" fillId="0" borderId="18" xfId="0" applyNumberFormat="1" applyFont="1" applyFill="1" applyBorder="1" applyAlignment="1" applyProtection="1">
      <alignment/>
      <protection locked="0"/>
    </xf>
    <xf numFmtId="0" fontId="13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31" xfId="0" applyNumberFormat="1" applyFont="1" applyFill="1" applyBorder="1" applyAlignment="1" applyProtection="1">
      <alignment/>
      <protection locked="0"/>
    </xf>
    <xf numFmtId="177" fontId="2" fillId="0" borderId="45" xfId="0" applyNumberFormat="1" applyFont="1" applyFill="1" applyBorder="1" applyAlignment="1" applyProtection="1">
      <alignment/>
      <protection locked="0"/>
    </xf>
    <xf numFmtId="182" fontId="2" fillId="0" borderId="46" xfId="0" applyNumberFormat="1" applyFont="1" applyFill="1" applyBorder="1" applyAlignment="1">
      <alignment/>
    </xf>
    <xf numFmtId="177" fontId="2" fillId="0" borderId="47" xfId="0" applyNumberFormat="1" applyFont="1" applyFill="1" applyBorder="1" applyAlignment="1">
      <alignment/>
    </xf>
    <xf numFmtId="2" fontId="2" fillId="0" borderId="37" xfId="0" applyNumberFormat="1" applyFont="1" applyFill="1" applyBorder="1" applyAlignment="1" applyProtection="1">
      <alignment/>
      <protection locked="0"/>
    </xf>
    <xf numFmtId="0" fontId="2" fillId="0" borderId="37" xfId="0" applyNumberFormat="1" applyFont="1" applyFill="1" applyBorder="1" applyAlignment="1" applyProtection="1">
      <alignment/>
      <protection locked="0"/>
    </xf>
    <xf numFmtId="177" fontId="2" fillId="0" borderId="37" xfId="0" applyNumberFormat="1" applyFont="1" applyFill="1" applyBorder="1" applyAlignment="1" applyProtection="1">
      <alignment/>
      <protection locked="0"/>
    </xf>
    <xf numFmtId="177" fontId="13" fillId="0" borderId="48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justify" vertical="top"/>
    </xf>
    <xf numFmtId="49" fontId="15" fillId="0" borderId="12" xfId="0" applyNumberFormat="1" applyFont="1" applyFill="1" applyBorder="1" applyAlignment="1" applyProtection="1">
      <alignment vertical="center" wrapText="1"/>
      <protection hidden="1"/>
    </xf>
    <xf numFmtId="49" fontId="15" fillId="0" borderId="49" xfId="0" applyNumberFormat="1" applyFont="1" applyFill="1" applyBorder="1" applyAlignment="1" applyProtection="1">
      <alignment vertical="center" wrapText="1"/>
      <protection hidden="1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49" xfId="0" applyFont="1" applyFill="1" applyBorder="1" applyAlignment="1" applyProtection="1">
      <alignment vertical="center"/>
      <protection/>
    </xf>
    <xf numFmtId="49" fontId="10" fillId="0" borderId="50" xfId="0" applyNumberFormat="1" applyFont="1" applyFill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/>
    </xf>
    <xf numFmtId="177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4" xfId="0" applyNumberFormat="1" applyFont="1" applyFill="1" applyBorder="1" applyAlignment="1">
      <alignment horizontal="center" vertical="center" wrapText="1"/>
    </xf>
    <xf numFmtId="177" fontId="13" fillId="0" borderId="17" xfId="0" applyNumberFormat="1" applyFont="1" applyFill="1" applyBorder="1" applyAlignment="1">
      <alignment horizontal="center" vertical="center" wrapText="1"/>
    </xf>
    <xf numFmtId="177" fontId="13" fillId="0" borderId="14" xfId="0" applyNumberFormat="1" applyFont="1" applyFill="1" applyBorder="1" applyAlignment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/>
      <protection/>
    </xf>
    <xf numFmtId="0" fontId="17" fillId="0" borderId="51" xfId="0" applyFont="1" applyFill="1" applyBorder="1" applyAlignment="1" applyProtection="1">
      <alignment horizontal="center" vertical="center"/>
      <protection/>
    </xf>
    <xf numFmtId="0" fontId="17" fillId="0" borderId="49" xfId="0" applyFont="1" applyFill="1" applyBorder="1" applyAlignment="1" applyProtection="1">
      <alignment horizontal="center" vertical="center"/>
      <protection/>
    </xf>
    <xf numFmtId="177" fontId="13" fillId="0" borderId="26" xfId="0" applyNumberFormat="1" applyFont="1" applyFill="1" applyBorder="1" applyAlignment="1" applyProtection="1">
      <alignment horizontal="center" vertical="center" wrapText="1"/>
      <protection locked="0"/>
    </xf>
    <xf numFmtId="177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49" fontId="15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20" fillId="0" borderId="0" xfId="54" applyFont="1" applyFill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2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177" fontId="1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2"/>
  <sheetViews>
    <sheetView tabSelected="1" zoomScale="75" zoomScaleNormal="75" zoomScaleSheetLayoutView="100" zoomScalePageLayoutView="0" workbookViewId="0" topLeftCell="B63">
      <selection activeCell="B66" sqref="B66"/>
    </sheetView>
  </sheetViews>
  <sheetFormatPr defaultColWidth="9.00390625" defaultRowHeight="12.75"/>
  <cols>
    <col min="1" max="1" width="12.875" style="13" hidden="1" customWidth="1"/>
    <col min="2" max="2" width="55.125" style="1" customWidth="1"/>
    <col min="3" max="3" width="16.50390625" style="8" hidden="1" customWidth="1"/>
    <col min="4" max="7" width="16.50390625" style="8" customWidth="1"/>
    <col min="8" max="8" width="14.875" style="8" customWidth="1"/>
    <col min="9" max="9" width="15.50390625" style="6" customWidth="1"/>
    <col min="10" max="10" width="15.625" style="6" customWidth="1"/>
    <col min="11" max="11" width="0.2421875" style="2" customWidth="1"/>
    <col min="12" max="13" width="8.875" style="2" hidden="1" customWidth="1"/>
    <col min="14" max="16384" width="8.875" style="2" customWidth="1"/>
  </cols>
  <sheetData>
    <row r="1" spans="9:10" ht="13.5">
      <c r="I1" s="195" t="s">
        <v>109</v>
      </c>
      <c r="J1" s="195"/>
    </row>
    <row r="2" spans="9:10" ht="61.5" customHeight="1">
      <c r="I2" s="195"/>
      <c r="J2" s="195"/>
    </row>
    <row r="3" spans="2:10" ht="18.75" customHeight="1">
      <c r="B3" s="215" t="s">
        <v>110</v>
      </c>
      <c r="C3" s="215"/>
      <c r="D3" s="215"/>
      <c r="E3" s="215"/>
      <c r="F3" s="215"/>
      <c r="G3" s="215"/>
      <c r="H3" s="215"/>
      <c r="I3" s="215"/>
      <c r="J3" s="215"/>
    </row>
    <row r="4" spans="2:10" ht="48" customHeight="1">
      <c r="B4" s="214" t="s">
        <v>86</v>
      </c>
      <c r="C4" s="214"/>
      <c r="D4" s="214"/>
      <c r="E4" s="214"/>
      <c r="F4" s="214"/>
      <c r="G4" s="214"/>
      <c r="H4" s="214"/>
      <c r="I4" s="214"/>
      <c r="J4" s="214"/>
    </row>
    <row r="5" spans="2:9" ht="11.25" customHeight="1" thickBot="1">
      <c r="B5" s="14"/>
      <c r="C5" s="15"/>
      <c r="D5" s="15"/>
      <c r="E5" s="15"/>
      <c r="F5" s="15"/>
      <c r="G5" s="220"/>
      <c r="H5" s="220"/>
      <c r="I5" s="16"/>
    </row>
    <row r="6" spans="1:13" s="17" customFormat="1" ht="46.5" customHeight="1">
      <c r="A6" s="200" t="s">
        <v>6</v>
      </c>
      <c r="B6" s="216" t="s">
        <v>5</v>
      </c>
      <c r="C6" s="202" t="s">
        <v>54</v>
      </c>
      <c r="D6" s="210" t="s">
        <v>89</v>
      </c>
      <c r="E6" s="210" t="s">
        <v>88</v>
      </c>
      <c r="F6" s="210" t="s">
        <v>90</v>
      </c>
      <c r="G6" s="205" t="s">
        <v>91</v>
      </c>
      <c r="H6" s="202" t="s">
        <v>92</v>
      </c>
      <c r="I6" s="218" t="s">
        <v>87</v>
      </c>
      <c r="J6" s="219"/>
      <c r="K6" s="101"/>
      <c r="L6" s="101"/>
      <c r="M6" s="101"/>
    </row>
    <row r="7" spans="1:13" s="17" customFormat="1" ht="44.25" customHeight="1" thickBot="1">
      <c r="A7" s="201"/>
      <c r="B7" s="217"/>
      <c r="C7" s="204"/>
      <c r="D7" s="211"/>
      <c r="E7" s="211"/>
      <c r="F7" s="211"/>
      <c r="G7" s="206"/>
      <c r="H7" s="203"/>
      <c r="I7" s="31" t="s">
        <v>93</v>
      </c>
      <c r="J7" s="93" t="s">
        <v>44</v>
      </c>
      <c r="K7" s="101"/>
      <c r="L7" s="101"/>
      <c r="M7" s="101"/>
    </row>
    <row r="8" spans="1:13" s="17" customFormat="1" ht="22.5" customHeight="1" thickBot="1">
      <c r="A8" s="25"/>
      <c r="B8" s="212" t="s">
        <v>50</v>
      </c>
      <c r="C8" s="213"/>
      <c r="D8" s="213"/>
      <c r="E8" s="213"/>
      <c r="F8" s="213"/>
      <c r="G8" s="213"/>
      <c r="H8" s="213"/>
      <c r="I8" s="213"/>
      <c r="J8" s="213"/>
      <c r="K8" s="101"/>
      <c r="L8" s="101"/>
      <c r="M8" s="101"/>
    </row>
    <row r="9" spans="1:13" s="19" customFormat="1" ht="24" customHeight="1" thickBot="1">
      <c r="A9" s="23"/>
      <c r="B9" s="207" t="s">
        <v>51</v>
      </c>
      <c r="C9" s="208"/>
      <c r="D9" s="208"/>
      <c r="E9" s="208"/>
      <c r="F9" s="208"/>
      <c r="G9" s="209"/>
      <c r="H9" s="209"/>
      <c r="I9" s="209"/>
      <c r="J9" s="209"/>
      <c r="K9" s="102"/>
      <c r="L9" s="102"/>
      <c r="M9" s="102"/>
    </row>
    <row r="10" spans="1:13" s="18" customFormat="1" ht="33.75" customHeight="1">
      <c r="A10" s="24" t="s">
        <v>7</v>
      </c>
      <c r="B10" s="74" t="s">
        <v>67</v>
      </c>
      <c r="C10" s="75"/>
      <c r="D10" s="83">
        <v>70023542.38</v>
      </c>
      <c r="E10" s="180">
        <v>64717754.61</v>
      </c>
      <c r="F10" s="83">
        <v>52612407.78</v>
      </c>
      <c r="G10" s="71">
        <v>65765500</v>
      </c>
      <c r="H10" s="40">
        <v>72711400</v>
      </c>
      <c r="I10" s="41">
        <f>H10-G10</f>
        <v>6945900</v>
      </c>
      <c r="J10" s="94">
        <f>H10/G10*100</f>
        <v>110.5616166531084</v>
      </c>
      <c r="K10" s="103"/>
      <c r="L10" s="103"/>
      <c r="M10" s="103"/>
    </row>
    <row r="11" spans="1:13" s="32" customFormat="1" ht="30.75">
      <c r="A11" s="30" t="s">
        <v>15</v>
      </c>
      <c r="B11" s="76" t="s">
        <v>68</v>
      </c>
      <c r="C11" s="77"/>
      <c r="D11" s="84">
        <v>90276.25</v>
      </c>
      <c r="E11" s="181">
        <v>486549</v>
      </c>
      <c r="F11" s="84">
        <v>35068</v>
      </c>
      <c r="G11" s="72">
        <v>35068</v>
      </c>
      <c r="H11" s="42">
        <v>2200</v>
      </c>
      <c r="I11" s="43">
        <f aca="true" t="shared" si="0" ref="I11:I36">H11-G11</f>
        <v>-32868</v>
      </c>
      <c r="J11" s="95">
        <f aca="true" t="shared" si="1" ref="J11:J36">H11/G11*100</f>
        <v>6.273525721455458</v>
      </c>
      <c r="K11" s="104"/>
      <c r="L11" s="104"/>
      <c r="M11" s="104"/>
    </row>
    <row r="12" spans="1:13" s="18" customFormat="1" ht="30.75">
      <c r="A12" s="24" t="s">
        <v>24</v>
      </c>
      <c r="B12" s="76" t="s">
        <v>69</v>
      </c>
      <c r="C12" s="75"/>
      <c r="D12" s="83">
        <v>3465.4</v>
      </c>
      <c r="E12" s="180">
        <v>4898.35</v>
      </c>
      <c r="F12" s="83"/>
      <c r="G12" s="45">
        <v>4000</v>
      </c>
      <c r="H12" s="43">
        <v>4000</v>
      </c>
      <c r="I12" s="43">
        <f t="shared" si="0"/>
        <v>0</v>
      </c>
      <c r="J12" s="95">
        <f t="shared" si="1"/>
        <v>100</v>
      </c>
      <c r="K12" s="103"/>
      <c r="L12" s="103"/>
      <c r="M12" s="103"/>
    </row>
    <row r="13" spans="1:13" s="18" customFormat="1" ht="15">
      <c r="A13" s="24" t="s">
        <v>25</v>
      </c>
      <c r="B13" s="74" t="s">
        <v>70</v>
      </c>
      <c r="C13" s="75"/>
      <c r="D13" s="83">
        <v>89.49</v>
      </c>
      <c r="E13" s="182">
        <v>30.990000000000002</v>
      </c>
      <c r="F13" s="83">
        <v>106.89</v>
      </c>
      <c r="G13" s="45">
        <v>107</v>
      </c>
      <c r="H13" s="43">
        <v>107</v>
      </c>
      <c r="I13" s="43">
        <f t="shared" si="0"/>
        <v>0</v>
      </c>
      <c r="J13" s="95">
        <f t="shared" si="1"/>
        <v>100</v>
      </c>
      <c r="K13" s="103"/>
      <c r="L13" s="103"/>
      <c r="M13" s="103"/>
    </row>
    <row r="14" spans="1:13" s="18" customFormat="1" ht="32.25" customHeight="1">
      <c r="A14" s="30" t="s">
        <v>30</v>
      </c>
      <c r="B14" s="78" t="s">
        <v>71</v>
      </c>
      <c r="C14" s="75"/>
      <c r="D14" s="83">
        <v>29710250.47</v>
      </c>
      <c r="E14" s="180">
        <v>8177667.35</v>
      </c>
      <c r="F14" s="83">
        <v>18284461.72</v>
      </c>
      <c r="G14" s="45">
        <v>24500000</v>
      </c>
      <c r="H14" s="43">
        <v>23800000</v>
      </c>
      <c r="I14" s="43">
        <f t="shared" si="0"/>
        <v>-700000</v>
      </c>
      <c r="J14" s="95">
        <f t="shared" si="1"/>
        <v>97.14285714285714</v>
      </c>
      <c r="K14" s="103"/>
      <c r="L14" s="103"/>
      <c r="M14" s="103"/>
    </row>
    <row r="15" spans="1:13" s="18" customFormat="1" ht="43.5" customHeight="1">
      <c r="A15" s="30" t="s">
        <v>19</v>
      </c>
      <c r="B15" s="79" t="s">
        <v>107</v>
      </c>
      <c r="C15" s="75"/>
      <c r="D15" s="83">
        <v>16337428.85</v>
      </c>
      <c r="E15" s="180">
        <v>15917028.29</v>
      </c>
      <c r="F15" s="83">
        <v>13085382.22</v>
      </c>
      <c r="G15" s="45">
        <v>17800000</v>
      </c>
      <c r="H15" s="44">
        <v>18200000</v>
      </c>
      <c r="I15" s="43">
        <f t="shared" si="0"/>
        <v>400000</v>
      </c>
      <c r="J15" s="95">
        <f t="shared" si="1"/>
        <v>102.24719101123596</v>
      </c>
      <c r="K15" s="103"/>
      <c r="L15" s="103"/>
      <c r="M15" s="103"/>
    </row>
    <row r="16" spans="1:13" s="18" customFormat="1" ht="27" customHeight="1">
      <c r="A16" s="30" t="s">
        <v>20</v>
      </c>
      <c r="B16" s="74" t="s">
        <v>72</v>
      </c>
      <c r="C16" s="75"/>
      <c r="D16" s="83">
        <v>14945811.39</v>
      </c>
      <c r="E16" s="180">
        <v>15499404.26</v>
      </c>
      <c r="F16" s="83">
        <v>17220387.38</v>
      </c>
      <c r="G16" s="45">
        <v>23579200</v>
      </c>
      <c r="H16" s="44">
        <v>22972695</v>
      </c>
      <c r="I16" s="43">
        <f t="shared" si="0"/>
        <v>-606505</v>
      </c>
      <c r="J16" s="95">
        <f t="shared" si="1"/>
        <v>97.42779653253714</v>
      </c>
      <c r="K16" s="103"/>
      <c r="L16" s="103"/>
      <c r="M16" s="103"/>
    </row>
    <row r="17" spans="1:13" s="18" customFormat="1" ht="21" customHeight="1">
      <c r="A17" s="30" t="s">
        <v>23</v>
      </c>
      <c r="B17" s="74" t="s">
        <v>73</v>
      </c>
      <c r="C17" s="75"/>
      <c r="D17" s="83">
        <v>37918239.16</v>
      </c>
      <c r="E17" s="180">
        <v>27024363.66</v>
      </c>
      <c r="F17" s="83">
        <v>33347675.89</v>
      </c>
      <c r="G17" s="45">
        <v>44463600</v>
      </c>
      <c r="H17" s="44">
        <v>45530700</v>
      </c>
      <c r="I17" s="43">
        <f t="shared" si="0"/>
        <v>1067100</v>
      </c>
      <c r="J17" s="95">
        <f t="shared" si="1"/>
        <v>102.39994062559038</v>
      </c>
      <c r="K17" s="103"/>
      <c r="L17" s="103"/>
      <c r="M17" s="103"/>
    </row>
    <row r="18" spans="1:13" s="18" customFormat="1" ht="31.5" customHeight="1">
      <c r="A18" s="30" t="s">
        <v>22</v>
      </c>
      <c r="B18" s="74" t="s">
        <v>74</v>
      </c>
      <c r="C18" s="75"/>
      <c r="D18" s="83">
        <v>108425</v>
      </c>
      <c r="E18" s="180">
        <v>84100</v>
      </c>
      <c r="F18" s="83">
        <v>152343.34</v>
      </c>
      <c r="G18" s="45">
        <v>152343</v>
      </c>
      <c r="H18" s="43">
        <v>125000</v>
      </c>
      <c r="I18" s="43">
        <f t="shared" si="0"/>
        <v>-27343</v>
      </c>
      <c r="J18" s="95">
        <f t="shared" si="1"/>
        <v>82.0516859980439</v>
      </c>
      <c r="K18" s="103"/>
      <c r="L18" s="103"/>
      <c r="M18" s="103"/>
    </row>
    <row r="19" spans="1:13" s="18" customFormat="1" ht="31.5" customHeight="1">
      <c r="A19" s="24" t="s">
        <v>21</v>
      </c>
      <c r="B19" s="74" t="s">
        <v>75</v>
      </c>
      <c r="C19" s="75"/>
      <c r="D19" s="83">
        <v>76551.1</v>
      </c>
      <c r="E19" s="180">
        <v>23284.52</v>
      </c>
      <c r="F19" s="83">
        <v>18671.5</v>
      </c>
      <c r="G19" s="73">
        <v>38340</v>
      </c>
      <c r="H19" s="43">
        <v>40257</v>
      </c>
      <c r="I19" s="43">
        <f t="shared" si="0"/>
        <v>1917</v>
      </c>
      <c r="J19" s="95">
        <f t="shared" si="1"/>
        <v>105</v>
      </c>
      <c r="K19" s="103"/>
      <c r="L19" s="103"/>
      <c r="M19" s="103"/>
    </row>
    <row r="20" spans="1:13" s="18" customFormat="1" ht="21.75" customHeight="1">
      <c r="A20" s="24" t="s">
        <v>18</v>
      </c>
      <c r="B20" s="80" t="s">
        <v>76</v>
      </c>
      <c r="C20" s="75"/>
      <c r="D20" s="83">
        <v>27895534.58</v>
      </c>
      <c r="E20" s="180">
        <v>24901506.44</v>
      </c>
      <c r="F20" s="83">
        <v>20259864.1</v>
      </c>
      <c r="G20" s="45">
        <v>26932057</v>
      </c>
      <c r="H20" s="43">
        <v>28500000</v>
      </c>
      <c r="I20" s="43">
        <f t="shared" si="0"/>
        <v>1567943</v>
      </c>
      <c r="J20" s="95">
        <f t="shared" si="1"/>
        <v>105.82184643378707</v>
      </c>
      <c r="K20" s="103"/>
      <c r="L20" s="103"/>
      <c r="M20" s="103"/>
    </row>
    <row r="21" spans="1:13" s="18" customFormat="1" ht="15" hidden="1">
      <c r="A21" s="24" t="s">
        <v>10</v>
      </c>
      <c r="B21" s="74"/>
      <c r="C21" s="75"/>
      <c r="D21" s="83"/>
      <c r="E21" s="180"/>
      <c r="F21" s="83"/>
      <c r="G21" s="45"/>
      <c r="H21" s="44"/>
      <c r="I21" s="43">
        <f t="shared" si="0"/>
        <v>0</v>
      </c>
      <c r="J21" s="95" t="e">
        <f t="shared" si="1"/>
        <v>#DIV/0!</v>
      </c>
      <c r="K21" s="103"/>
      <c r="L21" s="103"/>
      <c r="M21" s="103"/>
    </row>
    <row r="22" spans="1:13" s="18" customFormat="1" ht="49.5" customHeight="1">
      <c r="A22" s="24"/>
      <c r="B22" s="74" t="s">
        <v>103</v>
      </c>
      <c r="C22" s="75"/>
      <c r="D22" s="83"/>
      <c r="E22" s="180">
        <v>32565</v>
      </c>
      <c r="F22" s="83">
        <v>942</v>
      </c>
      <c r="G22" s="45">
        <v>942</v>
      </c>
      <c r="H22" s="44">
        <v>1000</v>
      </c>
      <c r="I22" s="43"/>
      <c r="J22" s="95"/>
      <c r="K22" s="103"/>
      <c r="L22" s="103"/>
      <c r="M22" s="103"/>
    </row>
    <row r="23" spans="1:13" s="18" customFormat="1" ht="46.5">
      <c r="A23" s="24"/>
      <c r="B23" s="74" t="s">
        <v>60</v>
      </c>
      <c r="C23" s="75"/>
      <c r="D23" s="83">
        <v>98388</v>
      </c>
      <c r="E23" s="180">
        <v>55066.2</v>
      </c>
      <c r="F23" s="83">
        <v>95894</v>
      </c>
      <c r="G23" s="45">
        <v>107000</v>
      </c>
      <c r="H23" s="44">
        <v>110000</v>
      </c>
      <c r="I23" s="43">
        <f t="shared" si="0"/>
        <v>3000</v>
      </c>
      <c r="J23" s="95">
        <f t="shared" si="1"/>
        <v>102.803738317757</v>
      </c>
      <c r="K23" s="103"/>
      <c r="L23" s="103"/>
      <c r="M23" s="103"/>
    </row>
    <row r="24" spans="1:13" s="18" customFormat="1" ht="30.75" customHeight="1">
      <c r="A24" s="24" t="s">
        <v>11</v>
      </c>
      <c r="B24" s="74" t="s">
        <v>61</v>
      </c>
      <c r="C24" s="75"/>
      <c r="D24" s="83">
        <v>783951.22</v>
      </c>
      <c r="E24" s="180">
        <v>1350949.59</v>
      </c>
      <c r="F24" s="83">
        <v>1498494.84</v>
      </c>
      <c r="G24" s="45">
        <v>1700000</v>
      </c>
      <c r="H24" s="43">
        <v>1750000</v>
      </c>
      <c r="I24" s="43">
        <f t="shared" si="0"/>
        <v>50000</v>
      </c>
      <c r="J24" s="95">
        <f t="shared" si="1"/>
        <v>102.94117647058823</v>
      </c>
      <c r="K24" s="103"/>
      <c r="L24" s="103"/>
      <c r="M24" s="103"/>
    </row>
    <row r="25" spans="1:13" s="18" customFormat="1" ht="46.5">
      <c r="A25" s="24"/>
      <c r="B25" s="74" t="s">
        <v>62</v>
      </c>
      <c r="C25" s="75"/>
      <c r="D25" s="83">
        <v>522454</v>
      </c>
      <c r="E25" s="180">
        <v>180273.31</v>
      </c>
      <c r="F25" s="83">
        <v>166247.8</v>
      </c>
      <c r="G25" s="45">
        <v>210000</v>
      </c>
      <c r="H25" s="43">
        <v>215000</v>
      </c>
      <c r="I25" s="43">
        <f t="shared" si="0"/>
        <v>5000</v>
      </c>
      <c r="J25" s="95">
        <f t="shared" si="1"/>
        <v>102.38095238095238</v>
      </c>
      <c r="K25" s="103"/>
      <c r="L25" s="103"/>
      <c r="M25" s="103"/>
    </row>
    <row r="26" spans="1:13" s="18" customFormat="1" ht="93.75" customHeight="1">
      <c r="A26" s="24"/>
      <c r="B26" s="179" t="s">
        <v>63</v>
      </c>
      <c r="C26" s="111"/>
      <c r="D26" s="83">
        <v>23990</v>
      </c>
      <c r="E26" s="180">
        <v>4480</v>
      </c>
      <c r="F26" s="83">
        <v>5375</v>
      </c>
      <c r="G26" s="113">
        <v>8000</v>
      </c>
      <c r="H26" s="114">
        <v>8000</v>
      </c>
      <c r="I26" s="114">
        <f t="shared" si="0"/>
        <v>0</v>
      </c>
      <c r="J26" s="115">
        <f t="shared" si="1"/>
        <v>100</v>
      </c>
      <c r="K26" s="103"/>
      <c r="L26" s="103"/>
      <c r="M26" s="103"/>
    </row>
    <row r="27" spans="1:13" s="18" customFormat="1" ht="25.5" customHeight="1">
      <c r="A27" s="24"/>
      <c r="B27" s="110" t="s">
        <v>64</v>
      </c>
      <c r="C27" s="111"/>
      <c r="D27" s="83">
        <v>13432.6</v>
      </c>
      <c r="E27" s="180">
        <v>4998.85</v>
      </c>
      <c r="F27" s="83">
        <v>4389.4</v>
      </c>
      <c r="G27" s="113">
        <v>5605</v>
      </c>
      <c r="H27" s="114">
        <v>5620</v>
      </c>
      <c r="I27" s="114">
        <f t="shared" si="0"/>
        <v>15</v>
      </c>
      <c r="J27" s="115">
        <f t="shared" si="1"/>
        <v>100.26761819803747</v>
      </c>
      <c r="K27" s="103"/>
      <c r="L27" s="103"/>
      <c r="M27" s="103"/>
    </row>
    <row r="28" spans="1:13" s="18" customFormat="1" ht="51" customHeight="1">
      <c r="A28" s="30" t="s">
        <v>16</v>
      </c>
      <c r="B28" s="116" t="s">
        <v>79</v>
      </c>
      <c r="C28" s="111"/>
      <c r="D28" s="83">
        <v>7520</v>
      </c>
      <c r="E28" s="180">
        <v>4800</v>
      </c>
      <c r="F28" s="83">
        <v>9268.46</v>
      </c>
      <c r="G28" s="113">
        <v>12000</v>
      </c>
      <c r="H28" s="117">
        <v>8834</v>
      </c>
      <c r="I28" s="114">
        <f t="shared" si="0"/>
        <v>-3166</v>
      </c>
      <c r="J28" s="115">
        <f t="shared" si="1"/>
        <v>73.61666666666666</v>
      </c>
      <c r="K28" s="103"/>
      <c r="L28" s="103"/>
      <c r="M28" s="103"/>
    </row>
    <row r="29" spans="1:13" s="18" customFormat="1" ht="80.25" customHeight="1">
      <c r="A29" s="30"/>
      <c r="B29" s="116" t="s">
        <v>83</v>
      </c>
      <c r="C29" s="111"/>
      <c r="D29" s="83"/>
      <c r="E29" s="180">
        <v>5154.98</v>
      </c>
      <c r="F29" s="112"/>
      <c r="G29" s="118"/>
      <c r="H29" s="119"/>
      <c r="I29" s="114"/>
      <c r="J29" s="115"/>
      <c r="K29" s="103"/>
      <c r="L29" s="103"/>
      <c r="M29" s="103"/>
    </row>
    <row r="30" spans="1:13" s="18" customFormat="1" ht="22.5" customHeight="1">
      <c r="A30" s="30"/>
      <c r="B30" s="120" t="s">
        <v>65</v>
      </c>
      <c r="C30" s="111"/>
      <c r="D30" s="83">
        <v>47629.35</v>
      </c>
      <c r="E30" s="180">
        <v>127691.54</v>
      </c>
      <c r="F30" s="83">
        <v>273087.65</v>
      </c>
      <c r="G30" s="118">
        <v>360000</v>
      </c>
      <c r="H30" s="119">
        <v>370800</v>
      </c>
      <c r="I30" s="114">
        <f t="shared" si="0"/>
        <v>10800</v>
      </c>
      <c r="J30" s="115">
        <f t="shared" si="1"/>
        <v>103</v>
      </c>
      <c r="K30" s="103"/>
      <c r="L30" s="103"/>
      <c r="M30" s="103"/>
    </row>
    <row r="31" spans="1:13" s="18" customFormat="1" ht="46.5">
      <c r="A31" s="30"/>
      <c r="B31" s="120" t="s">
        <v>66</v>
      </c>
      <c r="C31" s="111"/>
      <c r="D31" s="83">
        <v>288036.94</v>
      </c>
      <c r="E31" s="180">
        <v>173821.4</v>
      </c>
      <c r="F31" s="83">
        <v>76960</v>
      </c>
      <c r="G31" s="118">
        <v>110000</v>
      </c>
      <c r="H31" s="119">
        <v>113300</v>
      </c>
      <c r="I31" s="114">
        <f t="shared" si="0"/>
        <v>3300</v>
      </c>
      <c r="J31" s="115">
        <f t="shared" si="1"/>
        <v>103</v>
      </c>
      <c r="K31" s="103"/>
      <c r="L31" s="103"/>
      <c r="M31" s="103"/>
    </row>
    <row r="32" spans="1:13" s="18" customFormat="1" ht="93">
      <c r="A32" s="30"/>
      <c r="B32" s="120" t="s">
        <v>82</v>
      </c>
      <c r="C32" s="111"/>
      <c r="D32" s="112"/>
      <c r="E32" s="183"/>
      <c r="F32" s="83">
        <v>91918.66</v>
      </c>
      <c r="G32" s="118"/>
      <c r="H32" s="119"/>
      <c r="I32" s="121"/>
      <c r="J32" s="122"/>
      <c r="K32" s="103"/>
      <c r="L32" s="103"/>
      <c r="M32" s="103"/>
    </row>
    <row r="33" spans="1:13" s="18" customFormat="1" ht="30.75">
      <c r="A33" s="30"/>
      <c r="B33" s="120" t="s">
        <v>81</v>
      </c>
      <c r="C33" s="111"/>
      <c r="D33" s="112"/>
      <c r="E33" s="183"/>
      <c r="F33" s="112"/>
      <c r="G33" s="118"/>
      <c r="H33" s="119"/>
      <c r="I33" s="121"/>
      <c r="J33" s="122"/>
      <c r="K33" s="103"/>
      <c r="L33" s="103"/>
      <c r="M33" s="103"/>
    </row>
    <row r="34" spans="1:13" s="18" customFormat="1" ht="15">
      <c r="A34" s="30"/>
      <c r="B34" s="123" t="s">
        <v>77</v>
      </c>
      <c r="C34" s="111"/>
      <c r="D34" s="83">
        <v>3597015.91</v>
      </c>
      <c r="E34" s="180">
        <v>1471973.02</v>
      </c>
      <c r="F34" s="83">
        <v>1767472.95</v>
      </c>
      <c r="G34" s="118">
        <v>2124430</v>
      </c>
      <c r="H34" s="119">
        <v>2170425</v>
      </c>
      <c r="I34" s="121">
        <f t="shared" si="0"/>
        <v>45995</v>
      </c>
      <c r="J34" s="122">
        <f t="shared" si="1"/>
        <v>102.16505133141595</v>
      </c>
      <c r="K34" s="103"/>
      <c r="L34" s="103"/>
      <c r="M34" s="103"/>
    </row>
    <row r="35" spans="1:13" s="18" customFormat="1" ht="168" customHeight="1" thickBot="1">
      <c r="A35" s="30" t="s">
        <v>46</v>
      </c>
      <c r="B35" s="123" t="s">
        <v>78</v>
      </c>
      <c r="C35" s="111"/>
      <c r="D35" s="112">
        <v>4393.65</v>
      </c>
      <c r="E35" s="183"/>
      <c r="F35" s="112"/>
      <c r="G35" s="124"/>
      <c r="H35" s="125"/>
      <c r="I35" s="126">
        <f t="shared" si="0"/>
        <v>0</v>
      </c>
      <c r="J35" s="127" t="e">
        <f t="shared" si="1"/>
        <v>#DIV/0!</v>
      </c>
      <c r="K35" s="103"/>
      <c r="L35" s="103"/>
      <c r="M35" s="103"/>
    </row>
    <row r="36" spans="1:13" s="20" customFormat="1" ht="25.5" customHeight="1" thickBot="1">
      <c r="A36" s="24" t="s">
        <v>8</v>
      </c>
      <c r="B36" s="128" t="s">
        <v>49</v>
      </c>
      <c r="C36" s="129">
        <f aca="true" t="shared" si="2" ref="C36:H36">SUM(C10:C35)</f>
        <v>0</v>
      </c>
      <c r="D36" s="130">
        <f t="shared" si="2"/>
        <v>202496425.73999998</v>
      </c>
      <c r="E36" s="130">
        <f t="shared" si="2"/>
        <v>160248361.35999998</v>
      </c>
      <c r="F36" s="130">
        <f t="shared" si="2"/>
        <v>159006419.58</v>
      </c>
      <c r="G36" s="131">
        <f t="shared" si="2"/>
        <v>207908192</v>
      </c>
      <c r="H36" s="132">
        <f t="shared" si="2"/>
        <v>216639338</v>
      </c>
      <c r="I36" s="133">
        <f t="shared" si="0"/>
        <v>8731146</v>
      </c>
      <c r="J36" s="134">
        <f t="shared" si="1"/>
        <v>104.19951994965162</v>
      </c>
      <c r="K36" s="105"/>
      <c r="L36" s="105"/>
      <c r="M36" s="105"/>
    </row>
    <row r="37" spans="1:13" s="18" customFormat="1" ht="21.75" customHeight="1" thickBot="1">
      <c r="A37" s="24"/>
      <c r="B37" s="135" t="s">
        <v>4</v>
      </c>
      <c r="C37" s="129"/>
      <c r="D37" s="129"/>
      <c r="E37" s="184"/>
      <c r="F37" s="130"/>
      <c r="G37" s="136"/>
      <c r="H37" s="137"/>
      <c r="I37" s="138"/>
      <c r="J37" s="139"/>
      <c r="K37" s="103"/>
      <c r="L37" s="103"/>
      <c r="M37" s="103"/>
    </row>
    <row r="38" spans="1:13" s="18" customFormat="1" ht="15.75" thickBot="1">
      <c r="A38" s="30" t="s">
        <v>31</v>
      </c>
      <c r="B38" s="140" t="s">
        <v>85</v>
      </c>
      <c r="C38" s="111"/>
      <c r="D38" s="111"/>
      <c r="E38" s="183">
        <v>3292300</v>
      </c>
      <c r="F38" s="112">
        <v>11876400</v>
      </c>
      <c r="G38" s="111">
        <v>15835500</v>
      </c>
      <c r="H38" s="141">
        <v>7704700</v>
      </c>
      <c r="I38" s="114">
        <f>H38-G38</f>
        <v>-8130800</v>
      </c>
      <c r="J38" s="115">
        <f>H38/G38*100</f>
        <v>48.65460515929399</v>
      </c>
      <c r="K38" s="103"/>
      <c r="L38" s="103"/>
      <c r="M38" s="103"/>
    </row>
    <row r="39" spans="1:13" s="18" customFormat="1" ht="91.5" customHeight="1" thickBot="1">
      <c r="A39" s="30"/>
      <c r="B39" s="140" t="s">
        <v>104</v>
      </c>
      <c r="C39" s="111"/>
      <c r="D39" s="111"/>
      <c r="E39" s="183"/>
      <c r="F39" s="112">
        <v>18115300</v>
      </c>
      <c r="G39" s="188">
        <v>19544700</v>
      </c>
      <c r="H39" s="148"/>
      <c r="I39" s="189"/>
      <c r="J39" s="190"/>
      <c r="K39" s="103"/>
      <c r="L39" s="103"/>
      <c r="M39" s="103"/>
    </row>
    <row r="40" spans="1:13" s="20" customFormat="1" ht="24" customHeight="1" thickBot="1">
      <c r="A40" s="24"/>
      <c r="B40" s="135" t="s">
        <v>0</v>
      </c>
      <c r="C40" s="142"/>
      <c r="D40" s="142"/>
      <c r="E40" s="185"/>
      <c r="F40" s="143"/>
      <c r="G40" s="144"/>
      <c r="H40" s="145"/>
      <c r="I40" s="145"/>
      <c r="J40" s="146"/>
      <c r="K40" s="105"/>
      <c r="L40" s="105"/>
      <c r="M40" s="105"/>
    </row>
    <row r="41" spans="1:13" s="20" customFormat="1" ht="47.25" hidden="1" thickBot="1">
      <c r="A41" s="24" t="s">
        <v>26</v>
      </c>
      <c r="B41" s="81" t="s">
        <v>55</v>
      </c>
      <c r="C41" s="111"/>
      <c r="D41" s="111"/>
      <c r="E41" s="183"/>
      <c r="F41" s="112"/>
      <c r="G41" s="147"/>
      <c r="H41" s="148"/>
      <c r="I41" s="149">
        <f aca="true" t="shared" si="3" ref="I41:I58">H41-G41</f>
        <v>0</v>
      </c>
      <c r="J41" s="150" t="e">
        <f aca="true" t="shared" si="4" ref="J41:J58">H41/G41*100</f>
        <v>#DIV/0!</v>
      </c>
      <c r="K41" s="105"/>
      <c r="L41" s="105"/>
      <c r="M41" s="105"/>
    </row>
    <row r="42" spans="1:13" s="20" customFormat="1" ht="15.75" thickBot="1">
      <c r="A42" s="24"/>
      <c r="B42" s="81" t="s">
        <v>98</v>
      </c>
      <c r="C42" s="111"/>
      <c r="D42" s="112">
        <v>42165.47</v>
      </c>
      <c r="E42" s="183">
        <v>260537.6</v>
      </c>
      <c r="F42" s="112">
        <v>900000</v>
      </c>
      <c r="G42" s="147">
        <v>907363</v>
      </c>
      <c r="H42" s="148">
        <v>1016415</v>
      </c>
      <c r="I42" s="149"/>
      <c r="J42" s="150"/>
      <c r="K42" s="105"/>
      <c r="L42" s="105"/>
      <c r="M42" s="105"/>
    </row>
    <row r="43" spans="1:13" s="33" customFormat="1" ht="30.75">
      <c r="A43" s="24" t="s">
        <v>32</v>
      </c>
      <c r="B43" s="151" t="s">
        <v>96</v>
      </c>
      <c r="C43" s="111"/>
      <c r="D43" s="112">
        <v>49972200</v>
      </c>
      <c r="E43" s="183">
        <v>53438500</v>
      </c>
      <c r="F43" s="112">
        <v>39821300</v>
      </c>
      <c r="G43" s="147">
        <v>51878300</v>
      </c>
      <c r="H43" s="148">
        <v>60969900</v>
      </c>
      <c r="I43" s="149">
        <f t="shared" si="3"/>
        <v>9091600</v>
      </c>
      <c r="J43" s="150">
        <f t="shared" si="4"/>
        <v>117.52486106907898</v>
      </c>
      <c r="K43" s="103"/>
      <c r="L43" s="103"/>
      <c r="M43" s="103"/>
    </row>
    <row r="44" spans="1:13" s="33" customFormat="1" ht="46.5">
      <c r="A44" s="24" t="s">
        <v>33</v>
      </c>
      <c r="B44" s="67" t="s">
        <v>97</v>
      </c>
      <c r="C44" s="111"/>
      <c r="D44" s="177">
        <v>4000000</v>
      </c>
      <c r="E44" s="183"/>
      <c r="F44" s="112"/>
      <c r="G44" s="113"/>
      <c r="H44" s="117"/>
      <c r="I44" s="114">
        <f t="shared" si="3"/>
        <v>0</v>
      </c>
      <c r="J44" s="115">
        <v>0</v>
      </c>
      <c r="K44" s="103"/>
      <c r="L44" s="103"/>
      <c r="M44" s="103"/>
    </row>
    <row r="45" spans="1:13" s="33" customFormat="1" ht="62.25">
      <c r="A45" s="24"/>
      <c r="B45" s="67" t="s">
        <v>101</v>
      </c>
      <c r="C45" s="111"/>
      <c r="D45" s="178">
        <v>909810</v>
      </c>
      <c r="E45" s="183"/>
      <c r="F45" s="112"/>
      <c r="G45" s="113"/>
      <c r="H45" s="119"/>
      <c r="I45" s="121"/>
      <c r="J45" s="122"/>
      <c r="K45" s="103"/>
      <c r="L45" s="103"/>
      <c r="M45" s="103"/>
    </row>
    <row r="46" spans="1:13" s="33" customFormat="1" ht="124.5">
      <c r="A46" s="24"/>
      <c r="B46" s="67" t="s">
        <v>100</v>
      </c>
      <c r="C46" s="111"/>
      <c r="D46" s="178">
        <v>583686.6</v>
      </c>
      <c r="E46" s="183"/>
      <c r="F46" s="112"/>
      <c r="G46" s="113"/>
      <c r="H46" s="119"/>
      <c r="I46" s="121"/>
      <c r="J46" s="122"/>
      <c r="K46" s="103"/>
      <c r="L46" s="103"/>
      <c r="M46" s="103"/>
    </row>
    <row r="47" spans="1:13" s="33" customFormat="1" ht="46.5">
      <c r="A47" s="24"/>
      <c r="B47" s="67" t="s">
        <v>99</v>
      </c>
      <c r="C47" s="111"/>
      <c r="D47" s="112">
        <v>235708</v>
      </c>
      <c r="E47" s="183">
        <v>524320</v>
      </c>
      <c r="F47" s="112">
        <v>301500</v>
      </c>
      <c r="G47" s="113">
        <v>402080</v>
      </c>
      <c r="H47" s="119"/>
      <c r="I47" s="121">
        <f t="shared" si="3"/>
        <v>-402080</v>
      </c>
      <c r="J47" s="122">
        <v>0</v>
      </c>
      <c r="K47" s="103"/>
      <c r="L47" s="103"/>
      <c r="M47" s="103"/>
    </row>
    <row r="48" spans="1:13" s="33" customFormat="1" ht="66" customHeight="1" thickBot="1">
      <c r="A48" s="24" t="s">
        <v>45</v>
      </c>
      <c r="B48" s="67" t="s">
        <v>94</v>
      </c>
      <c r="C48" s="111"/>
      <c r="D48" s="112">
        <v>154184.33</v>
      </c>
      <c r="E48" s="183">
        <v>112894</v>
      </c>
      <c r="F48" s="112">
        <v>120138</v>
      </c>
      <c r="G48" s="118">
        <v>153258</v>
      </c>
      <c r="H48" s="125"/>
      <c r="I48" s="126">
        <f t="shared" si="3"/>
        <v>-153258</v>
      </c>
      <c r="J48" s="127">
        <v>0</v>
      </c>
      <c r="K48" s="103"/>
      <c r="L48" s="103"/>
      <c r="M48" s="103"/>
    </row>
    <row r="49" spans="1:13" s="33" customFormat="1" ht="66" customHeight="1" thickBot="1">
      <c r="A49" s="24" t="s">
        <v>38</v>
      </c>
      <c r="B49" s="82" t="s">
        <v>95</v>
      </c>
      <c r="C49" s="111"/>
      <c r="D49" s="112">
        <v>660208</v>
      </c>
      <c r="E49" s="183"/>
      <c r="F49" s="112"/>
      <c r="G49" s="124"/>
      <c r="H49" s="152"/>
      <c r="I49" s="153">
        <f t="shared" si="3"/>
        <v>0</v>
      </c>
      <c r="J49" s="150">
        <v>0</v>
      </c>
      <c r="K49" s="103"/>
      <c r="L49" s="103"/>
      <c r="M49" s="103"/>
    </row>
    <row r="50" spans="1:13" s="33" customFormat="1" ht="72" customHeight="1" hidden="1">
      <c r="A50" s="24" t="s">
        <v>37</v>
      </c>
      <c r="B50" s="154" t="s">
        <v>29</v>
      </c>
      <c r="C50" s="155"/>
      <c r="D50" s="157"/>
      <c r="E50" s="186"/>
      <c r="F50" s="157"/>
      <c r="G50" s="113"/>
      <c r="H50" s="117"/>
      <c r="I50" s="114">
        <f t="shared" si="3"/>
        <v>0</v>
      </c>
      <c r="J50" s="115" t="e">
        <f t="shared" si="4"/>
        <v>#DIV/0!</v>
      </c>
      <c r="K50" s="103"/>
      <c r="L50" s="103"/>
      <c r="M50" s="103"/>
    </row>
    <row r="51" spans="1:13" s="33" customFormat="1" ht="63" hidden="1" thickBot="1">
      <c r="A51" s="24" t="s">
        <v>36</v>
      </c>
      <c r="B51" s="66" t="s">
        <v>56</v>
      </c>
      <c r="C51" s="155"/>
      <c r="D51" s="157"/>
      <c r="E51" s="186"/>
      <c r="F51" s="157"/>
      <c r="G51" s="113"/>
      <c r="H51" s="117"/>
      <c r="I51" s="114">
        <f t="shared" si="3"/>
        <v>0</v>
      </c>
      <c r="J51" s="115" t="e">
        <f t="shared" si="4"/>
        <v>#DIV/0!</v>
      </c>
      <c r="K51" s="103"/>
      <c r="L51" s="103"/>
      <c r="M51" s="103"/>
    </row>
    <row r="52" spans="1:13" s="33" customFormat="1" ht="63" hidden="1" thickBot="1">
      <c r="A52" s="24" t="s">
        <v>35</v>
      </c>
      <c r="B52" s="66" t="s">
        <v>57</v>
      </c>
      <c r="C52" s="155"/>
      <c r="D52" s="157"/>
      <c r="E52" s="186"/>
      <c r="F52" s="157"/>
      <c r="G52" s="113"/>
      <c r="H52" s="117"/>
      <c r="I52" s="114">
        <f t="shared" si="3"/>
        <v>0</v>
      </c>
      <c r="J52" s="115" t="e">
        <f t="shared" si="4"/>
        <v>#DIV/0!</v>
      </c>
      <c r="K52" s="103"/>
      <c r="L52" s="103"/>
      <c r="M52" s="103"/>
    </row>
    <row r="53" spans="1:13" s="33" customFormat="1" ht="15.75" hidden="1" thickBot="1">
      <c r="A53" s="24" t="s">
        <v>34</v>
      </c>
      <c r="B53" s="154" t="s">
        <v>28</v>
      </c>
      <c r="C53" s="155"/>
      <c r="D53" s="157"/>
      <c r="E53" s="186"/>
      <c r="F53" s="157"/>
      <c r="G53" s="113"/>
      <c r="H53" s="117"/>
      <c r="I53" s="114">
        <f t="shared" si="3"/>
        <v>0</v>
      </c>
      <c r="J53" s="115" t="e">
        <f t="shared" si="4"/>
        <v>#DIV/0!</v>
      </c>
      <c r="K53" s="103"/>
      <c r="L53" s="103"/>
      <c r="M53" s="103"/>
    </row>
    <row r="54" spans="1:13" s="33" customFormat="1" ht="62.25">
      <c r="A54" s="24"/>
      <c r="B54" s="151" t="s">
        <v>105</v>
      </c>
      <c r="C54" s="193"/>
      <c r="D54" s="191"/>
      <c r="E54" s="192"/>
      <c r="F54" s="191">
        <v>32542</v>
      </c>
      <c r="G54" s="118">
        <v>32542</v>
      </c>
      <c r="H54" s="119"/>
      <c r="I54" s="121"/>
      <c r="J54" s="122"/>
      <c r="K54" s="103"/>
      <c r="L54" s="103"/>
      <c r="M54" s="103"/>
    </row>
    <row r="55" spans="1:13" s="33" customFormat="1" ht="78">
      <c r="A55" s="24"/>
      <c r="B55" s="151" t="s">
        <v>106</v>
      </c>
      <c r="C55" s="193"/>
      <c r="D55" s="191"/>
      <c r="E55" s="192"/>
      <c r="F55" s="191">
        <v>58855</v>
      </c>
      <c r="G55" s="118"/>
      <c r="H55" s="119"/>
      <c r="I55" s="121"/>
      <c r="J55" s="122"/>
      <c r="K55" s="103"/>
      <c r="L55" s="103"/>
      <c r="M55" s="103"/>
    </row>
    <row r="56" spans="1:13" s="33" customFormat="1" ht="71.25" customHeight="1" thickBot="1">
      <c r="A56" s="24" t="s">
        <v>39</v>
      </c>
      <c r="B56" s="81" t="s">
        <v>108</v>
      </c>
      <c r="C56" s="158"/>
      <c r="D56" s="159"/>
      <c r="E56" s="187"/>
      <c r="F56" s="159"/>
      <c r="G56" s="124">
        <v>88279</v>
      </c>
      <c r="H56" s="125"/>
      <c r="I56" s="126">
        <f t="shared" si="3"/>
        <v>-88279</v>
      </c>
      <c r="J56" s="127">
        <f t="shared" si="4"/>
        <v>0</v>
      </c>
      <c r="K56" s="103"/>
      <c r="L56" s="103"/>
      <c r="M56" s="103"/>
    </row>
    <row r="57" spans="1:13" s="26" customFormat="1" ht="27" customHeight="1" thickBot="1">
      <c r="A57" s="24"/>
      <c r="B57" s="194" t="s">
        <v>40</v>
      </c>
      <c r="C57" s="160">
        <f>SUM(C38:C56)</f>
        <v>0</v>
      </c>
      <c r="D57" s="161">
        <f>D42+D43+D44+D45+D46+D47+D48+D49</f>
        <v>56557962.4</v>
      </c>
      <c r="E57" s="161">
        <f>SUM(E38:E56)</f>
        <v>57628551.6</v>
      </c>
      <c r="F57" s="161">
        <f>SUM(F38:F56)</f>
        <v>71226035</v>
      </c>
      <c r="G57" s="162">
        <f>SUM(G38:G56)</f>
        <v>88842022</v>
      </c>
      <c r="H57" s="162">
        <f>SUM(H38:H56)</f>
        <v>69691015</v>
      </c>
      <c r="I57" s="163">
        <f t="shared" si="3"/>
        <v>-19151007</v>
      </c>
      <c r="J57" s="164">
        <f t="shared" si="4"/>
        <v>78.44375153910838</v>
      </c>
      <c r="K57" s="106"/>
      <c r="L57" s="106"/>
      <c r="M57" s="106"/>
    </row>
    <row r="58" spans="1:13" s="26" customFormat="1" ht="26.25" customHeight="1" thickBot="1">
      <c r="A58" s="24" t="s">
        <v>27</v>
      </c>
      <c r="B58" s="165" t="s">
        <v>2</v>
      </c>
      <c r="C58" s="160">
        <f>C36+C57</f>
        <v>0</v>
      </c>
      <c r="D58" s="161">
        <f>D36+D57</f>
        <v>259054388.14</v>
      </c>
      <c r="E58" s="161">
        <f>E57+E36</f>
        <v>217876912.95999998</v>
      </c>
      <c r="F58" s="161">
        <f>F57+F36</f>
        <v>230232454.58</v>
      </c>
      <c r="G58" s="162">
        <f>G36+G57</f>
        <v>296750214</v>
      </c>
      <c r="H58" s="162">
        <f>H36+H57</f>
        <v>286330353</v>
      </c>
      <c r="I58" s="166">
        <f t="shared" si="3"/>
        <v>-10419861</v>
      </c>
      <c r="J58" s="167">
        <f t="shared" si="4"/>
        <v>96.48867616317878</v>
      </c>
      <c r="K58" s="106"/>
      <c r="L58" s="106"/>
      <c r="M58" s="106"/>
    </row>
    <row r="59" spans="1:13" s="18" customFormat="1" ht="25.5" customHeight="1" thickBot="1">
      <c r="A59" s="28"/>
      <c r="B59" s="196" t="s">
        <v>41</v>
      </c>
      <c r="C59" s="197"/>
      <c r="D59" s="197"/>
      <c r="E59" s="197"/>
      <c r="F59" s="197"/>
      <c r="G59" s="197"/>
      <c r="H59" s="197"/>
      <c r="I59" s="197"/>
      <c r="J59" s="197"/>
      <c r="K59" s="103"/>
      <c r="L59" s="103"/>
      <c r="M59" s="103"/>
    </row>
    <row r="60" spans="1:13" s="18" customFormat="1" ht="21" customHeight="1" thickBot="1">
      <c r="A60" s="29"/>
      <c r="B60" s="198" t="s">
        <v>53</v>
      </c>
      <c r="C60" s="199"/>
      <c r="D60" s="199"/>
      <c r="E60" s="199"/>
      <c r="F60" s="199"/>
      <c r="G60" s="199"/>
      <c r="H60" s="199"/>
      <c r="I60" s="199"/>
      <c r="J60" s="199"/>
      <c r="K60" s="103"/>
      <c r="L60" s="103"/>
      <c r="M60" s="103"/>
    </row>
    <row r="61" spans="1:13" s="18" customFormat="1" ht="24" customHeight="1">
      <c r="A61" s="30" t="s">
        <v>17</v>
      </c>
      <c r="B61" s="168" t="s">
        <v>42</v>
      </c>
      <c r="C61" s="169"/>
      <c r="D61" s="169">
        <v>32875.49</v>
      </c>
      <c r="E61" s="169">
        <v>38133.19</v>
      </c>
      <c r="F61" s="170">
        <v>22290.89</v>
      </c>
      <c r="G61" s="171">
        <v>22700</v>
      </c>
      <c r="H61" s="172">
        <v>23300</v>
      </c>
      <c r="I61" s="114">
        <f aca="true" t="shared" si="5" ref="I61:I69">H61-G61</f>
        <v>600</v>
      </c>
      <c r="J61" s="115">
        <f aca="true" t="shared" si="6" ref="J61:J69">H61/G61*100</f>
        <v>102.6431718061674</v>
      </c>
      <c r="K61" s="103"/>
      <c r="L61" s="103"/>
      <c r="M61" s="103"/>
    </row>
    <row r="62" spans="1:13" s="18" customFormat="1" ht="84" customHeight="1" hidden="1">
      <c r="A62" s="30" t="s">
        <v>43</v>
      </c>
      <c r="B62" s="173"/>
      <c r="C62" s="156"/>
      <c r="D62" s="156"/>
      <c r="E62" s="156"/>
      <c r="F62" s="157"/>
      <c r="G62" s="174"/>
      <c r="H62" s="175"/>
      <c r="I62" s="114">
        <f t="shared" si="5"/>
        <v>0</v>
      </c>
      <c r="J62" s="115" t="e">
        <f t="shared" si="6"/>
        <v>#DIV/0!</v>
      </c>
      <c r="K62" s="103"/>
      <c r="L62" s="103"/>
      <c r="M62" s="103"/>
    </row>
    <row r="63" spans="1:13" s="18" customFormat="1" ht="45.75" customHeight="1">
      <c r="A63" s="30" t="s">
        <v>12</v>
      </c>
      <c r="B63" s="173" t="s">
        <v>80</v>
      </c>
      <c r="C63" s="156"/>
      <c r="D63" s="156">
        <v>1499876.59</v>
      </c>
      <c r="E63" s="156"/>
      <c r="F63" s="157"/>
      <c r="G63" s="117"/>
      <c r="H63" s="117"/>
      <c r="I63" s="114">
        <f t="shared" si="5"/>
        <v>0</v>
      </c>
      <c r="J63" s="115" t="e">
        <f t="shared" si="6"/>
        <v>#DIV/0!</v>
      </c>
      <c r="K63" s="103"/>
      <c r="L63" s="103"/>
      <c r="M63" s="103"/>
    </row>
    <row r="64" spans="1:13" s="18" customFormat="1" ht="40.5" customHeight="1">
      <c r="A64" s="30"/>
      <c r="B64" s="173" t="s">
        <v>13</v>
      </c>
      <c r="C64" s="156"/>
      <c r="D64" s="156">
        <v>382409.5</v>
      </c>
      <c r="E64" s="156">
        <v>1000000</v>
      </c>
      <c r="F64" s="157">
        <v>906959.44</v>
      </c>
      <c r="G64" s="117">
        <v>906960</v>
      </c>
      <c r="H64" s="117">
        <v>0</v>
      </c>
      <c r="I64" s="114"/>
      <c r="J64" s="115"/>
      <c r="K64" s="103"/>
      <c r="L64" s="103"/>
      <c r="M64" s="103"/>
    </row>
    <row r="65" spans="1:13" s="18" customFormat="1" ht="24" customHeight="1">
      <c r="A65" s="24" t="s">
        <v>47</v>
      </c>
      <c r="B65" s="173" t="s">
        <v>3</v>
      </c>
      <c r="C65" s="156"/>
      <c r="D65" s="156">
        <v>780725.07</v>
      </c>
      <c r="E65" s="156">
        <v>16928474.61</v>
      </c>
      <c r="F65" s="157">
        <v>14442394.84</v>
      </c>
      <c r="G65" s="117">
        <v>102083</v>
      </c>
      <c r="H65" s="117">
        <v>1504364</v>
      </c>
      <c r="I65" s="114">
        <f t="shared" si="5"/>
        <v>1402281</v>
      </c>
      <c r="J65" s="115">
        <f t="shared" si="6"/>
        <v>1473.6675058530802</v>
      </c>
      <c r="K65" s="103"/>
      <c r="L65" s="103"/>
      <c r="M65" s="103"/>
    </row>
    <row r="66" spans="1:13" s="18" customFormat="1" ht="76.5" customHeight="1">
      <c r="A66" s="30" t="s">
        <v>9</v>
      </c>
      <c r="B66" s="173" t="s">
        <v>84</v>
      </c>
      <c r="C66" s="156"/>
      <c r="D66" s="156">
        <v>9203650.32</v>
      </c>
      <c r="E66" s="156">
        <v>1441780.95</v>
      </c>
      <c r="F66" s="157">
        <v>5643311.49</v>
      </c>
      <c r="G66" s="117">
        <v>5693420</v>
      </c>
      <c r="H66" s="117">
        <v>100000</v>
      </c>
      <c r="I66" s="114">
        <f t="shared" si="5"/>
        <v>-5593420</v>
      </c>
      <c r="J66" s="115">
        <f t="shared" si="6"/>
        <v>1.756413544056121</v>
      </c>
      <c r="K66" s="103"/>
      <c r="L66" s="103"/>
      <c r="M66" s="103"/>
    </row>
    <row r="67" spans="1:13" s="18" customFormat="1" ht="28.5" customHeight="1" thickBot="1">
      <c r="A67" s="24" t="s">
        <v>48</v>
      </c>
      <c r="B67" s="176" t="s">
        <v>102</v>
      </c>
      <c r="C67" s="158"/>
      <c r="D67" s="109">
        <v>3370928.4299999997</v>
      </c>
      <c r="E67" s="158"/>
      <c r="F67" s="159"/>
      <c r="G67" s="125">
        <v>2700000</v>
      </c>
      <c r="H67" s="125"/>
      <c r="I67" s="121"/>
      <c r="J67" s="122"/>
      <c r="K67" s="103"/>
      <c r="L67" s="103"/>
      <c r="M67" s="103"/>
    </row>
    <row r="68" spans="1:13" s="22" customFormat="1" ht="24.75" customHeight="1" thickBot="1">
      <c r="A68" s="24" t="s">
        <v>8</v>
      </c>
      <c r="B68" s="27" t="s">
        <v>1</v>
      </c>
      <c r="C68" s="58">
        <f aca="true" t="shared" si="7" ref="C68:H68">SUM(C61:C67)</f>
        <v>0</v>
      </c>
      <c r="D68" s="58">
        <f t="shared" si="7"/>
        <v>15270465.4</v>
      </c>
      <c r="E68" s="85">
        <f t="shared" si="7"/>
        <v>19408388.75</v>
      </c>
      <c r="F68" s="85">
        <f t="shared" si="7"/>
        <v>21014956.66</v>
      </c>
      <c r="G68" s="59">
        <f t="shared" si="7"/>
        <v>9425163</v>
      </c>
      <c r="H68" s="60">
        <f t="shared" si="7"/>
        <v>1627664</v>
      </c>
      <c r="I68" s="61">
        <f t="shared" si="5"/>
        <v>-7797499</v>
      </c>
      <c r="J68" s="96">
        <f t="shared" si="6"/>
        <v>17.26934589884546</v>
      </c>
      <c r="K68" s="105"/>
      <c r="L68" s="105"/>
      <c r="M68" s="105"/>
    </row>
    <row r="69" spans="1:13" s="37" customFormat="1" ht="24.75" customHeight="1" thickBot="1">
      <c r="A69" s="36"/>
      <c r="B69" s="56" t="s">
        <v>14</v>
      </c>
      <c r="C69" s="50">
        <f>C63+C66</f>
        <v>0</v>
      </c>
      <c r="D69" s="68">
        <f>D64+D66</f>
        <v>9586059.82</v>
      </c>
      <c r="E69" s="86">
        <f>E64+E66</f>
        <v>2441780.95</v>
      </c>
      <c r="F69" s="86">
        <f>F64+F66</f>
        <v>6550270.93</v>
      </c>
      <c r="G69" s="51">
        <f>G63+G66</f>
        <v>5693420</v>
      </c>
      <c r="H69" s="51">
        <f>H63+H66</f>
        <v>100000</v>
      </c>
      <c r="I69" s="52">
        <f t="shared" si="5"/>
        <v>-5593420</v>
      </c>
      <c r="J69" s="98">
        <f t="shared" si="6"/>
        <v>1.756413544056121</v>
      </c>
      <c r="K69" s="107"/>
      <c r="L69" s="107"/>
      <c r="M69" s="107"/>
    </row>
    <row r="70" spans="1:13" s="37" customFormat="1" ht="94.5" customHeight="1" hidden="1">
      <c r="A70" s="47"/>
      <c r="B70" s="64" t="s">
        <v>58</v>
      </c>
      <c r="C70" s="53"/>
      <c r="D70" s="69"/>
      <c r="E70" s="87"/>
      <c r="F70" s="87"/>
      <c r="G70" s="44"/>
      <c r="H70" s="44"/>
      <c r="I70" s="43"/>
      <c r="J70" s="95"/>
      <c r="K70" s="107"/>
      <c r="L70" s="107"/>
      <c r="M70" s="107"/>
    </row>
    <row r="71" spans="1:13" s="37" customFormat="1" ht="26.25" customHeight="1" hidden="1" thickBot="1">
      <c r="A71" s="47"/>
      <c r="B71" s="65" t="s">
        <v>28</v>
      </c>
      <c r="C71" s="53"/>
      <c r="D71" s="69"/>
      <c r="E71" s="87"/>
      <c r="F71" s="87"/>
      <c r="G71" s="44"/>
      <c r="H71" s="44"/>
      <c r="I71" s="43"/>
      <c r="J71" s="95"/>
      <c r="K71" s="107"/>
      <c r="L71" s="107"/>
      <c r="M71" s="107"/>
    </row>
    <row r="72" spans="1:13" s="37" customFormat="1" ht="24" customHeight="1" hidden="1" thickBot="1">
      <c r="A72" s="47"/>
      <c r="B72" s="34" t="s">
        <v>40</v>
      </c>
      <c r="C72" s="54">
        <f>C70+C71</f>
        <v>0</v>
      </c>
      <c r="D72" s="70"/>
      <c r="E72" s="88"/>
      <c r="F72" s="88"/>
      <c r="G72" s="62">
        <f>G70+G71</f>
        <v>0</v>
      </c>
      <c r="H72" s="62">
        <f>H70+H71</f>
        <v>0</v>
      </c>
      <c r="I72" s="57">
        <f>H72-G72</f>
        <v>0</v>
      </c>
      <c r="J72" s="99" t="e">
        <f>H72/G72*100</f>
        <v>#DIV/0!</v>
      </c>
      <c r="K72" s="107"/>
      <c r="L72" s="107"/>
      <c r="M72" s="107"/>
    </row>
    <row r="73" spans="1:13" s="37" customFormat="1" ht="24" customHeight="1" hidden="1" thickBot="1">
      <c r="A73" s="47"/>
      <c r="B73" s="35" t="s">
        <v>59</v>
      </c>
      <c r="C73" s="55">
        <f>C68+C72</f>
        <v>0</v>
      </c>
      <c r="D73" s="38"/>
      <c r="E73" s="89"/>
      <c r="F73" s="89"/>
      <c r="G73" s="39">
        <f>G68+G72</f>
        <v>9425163</v>
      </c>
      <c r="H73" s="39">
        <f>H68+H72</f>
        <v>1627664</v>
      </c>
      <c r="I73" s="63">
        <f>H73-G73</f>
        <v>-7797499</v>
      </c>
      <c r="J73" s="100">
        <f>H73/G73*100</f>
        <v>17.26934589884546</v>
      </c>
      <c r="K73" s="107"/>
      <c r="L73" s="107"/>
      <c r="M73" s="107"/>
    </row>
    <row r="74" spans="1:13" s="21" customFormat="1" ht="30" customHeight="1" thickBot="1">
      <c r="A74" s="28"/>
      <c r="B74" s="27" t="s">
        <v>52</v>
      </c>
      <c r="C74" s="48">
        <f>C58+C68</f>
        <v>0</v>
      </c>
      <c r="D74" s="48">
        <f>D58+D68</f>
        <v>274324853.53999996</v>
      </c>
      <c r="E74" s="90">
        <f>E58+E68</f>
        <v>237285301.70999998</v>
      </c>
      <c r="F74" s="90">
        <f>F58+F68</f>
        <v>251247411.24</v>
      </c>
      <c r="G74" s="49">
        <f>G58+G73</f>
        <v>306175377</v>
      </c>
      <c r="H74" s="49">
        <f>H58+H73</f>
        <v>287958017</v>
      </c>
      <c r="I74" s="46">
        <f>H74-G74</f>
        <v>-18217360</v>
      </c>
      <c r="J74" s="97">
        <f>H74/G74*100</f>
        <v>94.05002447339193</v>
      </c>
      <c r="K74" s="108"/>
      <c r="L74" s="108"/>
      <c r="M74" s="108"/>
    </row>
    <row r="75" spans="2:8" ht="20.25" customHeight="1">
      <c r="B75" s="2"/>
      <c r="C75" s="7"/>
      <c r="D75" s="7"/>
      <c r="E75" s="7"/>
      <c r="F75" s="7"/>
      <c r="G75" s="7"/>
      <c r="H75" s="7"/>
    </row>
    <row r="76" spans="2:8" ht="13.5">
      <c r="B76" s="5"/>
      <c r="C76" s="3"/>
      <c r="D76" s="3"/>
      <c r="E76" s="3"/>
      <c r="F76" s="3"/>
      <c r="G76" s="3"/>
      <c r="H76" s="3"/>
    </row>
    <row r="77" spans="2:12" ht="18">
      <c r="B77" s="91"/>
      <c r="C77" s="92"/>
      <c r="D77" s="92"/>
      <c r="E77" s="92"/>
      <c r="F77" s="92"/>
      <c r="G77" s="92"/>
      <c r="H77" s="3"/>
      <c r="I77" s="92"/>
      <c r="J77" s="3"/>
      <c r="K77" s="4"/>
      <c r="L77" s="4"/>
    </row>
    <row r="78" spans="3:12" ht="15">
      <c r="C78" s="3"/>
      <c r="D78" s="3"/>
      <c r="E78" s="3"/>
      <c r="F78" s="3"/>
      <c r="G78" s="3"/>
      <c r="H78" s="9"/>
      <c r="I78" s="12"/>
      <c r="J78" s="12"/>
      <c r="K78" s="4"/>
      <c r="L78" s="4"/>
    </row>
    <row r="79" spans="3:12" ht="18">
      <c r="C79" s="3"/>
      <c r="D79" s="3"/>
      <c r="E79" s="3"/>
      <c r="F79" s="3"/>
      <c r="G79" s="3"/>
      <c r="H79" s="10"/>
      <c r="K79" s="4"/>
      <c r="L79" s="4"/>
    </row>
    <row r="80" spans="3:12" ht="18">
      <c r="C80" s="3"/>
      <c r="D80" s="3"/>
      <c r="E80" s="3"/>
      <c r="F80" s="3"/>
      <c r="G80" s="3"/>
      <c r="H80" s="10"/>
      <c r="I80" s="11"/>
      <c r="J80" s="11"/>
      <c r="K80" s="4"/>
      <c r="L80" s="4"/>
    </row>
    <row r="81" spans="3:12" ht="18">
      <c r="C81" s="3"/>
      <c r="D81" s="3"/>
      <c r="E81" s="3"/>
      <c r="F81" s="3"/>
      <c r="G81" s="3"/>
      <c r="H81" s="10"/>
      <c r="I81" s="12"/>
      <c r="J81" s="12"/>
      <c r="K81" s="4"/>
      <c r="L81" s="4"/>
    </row>
    <row r="82" spans="3:12" ht="13.5">
      <c r="C82" s="3"/>
      <c r="D82" s="3"/>
      <c r="E82" s="3"/>
      <c r="F82" s="3"/>
      <c r="G82" s="3"/>
      <c r="H82" s="3"/>
      <c r="K82" s="4"/>
      <c r="L82" s="4"/>
    </row>
    <row r="83" spans="3:12" ht="13.5">
      <c r="C83" s="3"/>
      <c r="D83" s="3"/>
      <c r="E83" s="3"/>
      <c r="F83" s="3"/>
      <c r="G83" s="3"/>
      <c r="H83" s="3"/>
      <c r="K83" s="4"/>
      <c r="L83" s="4"/>
    </row>
    <row r="84" spans="3:12" ht="13.5">
      <c r="C84" s="3"/>
      <c r="D84" s="3"/>
      <c r="E84" s="3"/>
      <c r="F84" s="3"/>
      <c r="G84" s="3"/>
      <c r="H84" s="3"/>
      <c r="K84" s="4"/>
      <c r="L84" s="4"/>
    </row>
    <row r="85" spans="3:8" ht="15">
      <c r="C85" s="9"/>
      <c r="D85" s="9"/>
      <c r="E85" s="9"/>
      <c r="F85" s="9"/>
      <c r="G85" s="9"/>
      <c r="H85" s="9"/>
    </row>
    <row r="86" spans="3:8" ht="15">
      <c r="C86" s="9"/>
      <c r="D86" s="9"/>
      <c r="E86" s="9"/>
      <c r="F86" s="9"/>
      <c r="G86" s="9"/>
      <c r="H86" s="9"/>
    </row>
    <row r="87" spans="3:8" ht="15">
      <c r="C87" s="9"/>
      <c r="D87" s="9"/>
      <c r="E87" s="9"/>
      <c r="F87" s="9"/>
      <c r="G87" s="9"/>
      <c r="H87" s="9"/>
    </row>
    <row r="88" spans="3:8" ht="13.5">
      <c r="C88" s="3"/>
      <c r="D88" s="3"/>
      <c r="E88" s="3"/>
      <c r="F88" s="3"/>
      <c r="G88" s="3"/>
      <c r="H88" s="3"/>
    </row>
    <row r="89" spans="3:8" ht="13.5">
      <c r="C89" s="3"/>
      <c r="D89" s="3"/>
      <c r="E89" s="3"/>
      <c r="F89" s="3"/>
      <c r="G89" s="3"/>
      <c r="H89" s="3"/>
    </row>
    <row r="90" spans="3:8" ht="13.5">
      <c r="C90" s="3"/>
      <c r="D90" s="3"/>
      <c r="E90" s="3"/>
      <c r="F90" s="3"/>
      <c r="G90" s="3"/>
      <c r="H90" s="3"/>
    </row>
    <row r="91" spans="3:8" ht="13.5">
      <c r="C91" s="3"/>
      <c r="D91" s="3"/>
      <c r="E91" s="3"/>
      <c r="F91" s="3"/>
      <c r="G91" s="3"/>
      <c r="H91" s="3"/>
    </row>
    <row r="92" spans="3:8" ht="13.5">
      <c r="C92" s="3"/>
      <c r="D92" s="3"/>
      <c r="E92" s="3"/>
      <c r="F92" s="3"/>
      <c r="G92" s="3"/>
      <c r="H92" s="3"/>
    </row>
    <row r="93" spans="3:8" ht="13.5">
      <c r="C93" s="3"/>
      <c r="D93" s="3"/>
      <c r="E93" s="3"/>
      <c r="F93" s="3"/>
      <c r="G93" s="3"/>
      <c r="H93" s="3"/>
    </row>
    <row r="94" spans="3:8" ht="13.5">
      <c r="C94" s="3"/>
      <c r="D94" s="3"/>
      <c r="E94" s="3"/>
      <c r="F94" s="3"/>
      <c r="G94" s="3"/>
      <c r="H94" s="3"/>
    </row>
    <row r="95" spans="3:8" ht="13.5">
      <c r="C95" s="3"/>
      <c r="D95" s="3"/>
      <c r="E95" s="3"/>
      <c r="F95" s="3"/>
      <c r="G95" s="3"/>
      <c r="H95" s="3"/>
    </row>
    <row r="96" spans="3:8" ht="13.5">
      <c r="C96" s="3"/>
      <c r="D96" s="3"/>
      <c r="E96" s="3"/>
      <c r="F96" s="3"/>
      <c r="G96" s="3"/>
      <c r="H96" s="3"/>
    </row>
    <row r="97" spans="3:8" ht="13.5">
      <c r="C97" s="3"/>
      <c r="D97" s="3"/>
      <c r="E97" s="3"/>
      <c r="F97" s="3"/>
      <c r="G97" s="3"/>
      <c r="H97" s="3"/>
    </row>
    <row r="98" spans="3:8" ht="13.5">
      <c r="C98" s="3"/>
      <c r="D98" s="3"/>
      <c r="E98" s="3"/>
      <c r="F98" s="3"/>
      <c r="G98" s="3"/>
      <c r="H98" s="3"/>
    </row>
    <row r="99" spans="3:8" ht="13.5">
      <c r="C99" s="3"/>
      <c r="D99" s="3"/>
      <c r="E99" s="3"/>
      <c r="F99" s="3"/>
      <c r="G99" s="3"/>
      <c r="H99" s="3"/>
    </row>
    <row r="270" ht="13.5">
      <c r="H270" s="8" t="e">
        <f>#REF!-#REF!</f>
        <v>#REF!</v>
      </c>
    </row>
    <row r="272" spans="7:8" ht="13.5">
      <c r="G272" s="8" t="e">
        <f>#REF!+#REF!+#REF!+#REF!+#REF!+#REF!</f>
        <v>#REF!</v>
      </c>
      <c r="H272" s="8">
        <v>64461.9</v>
      </c>
    </row>
  </sheetData>
  <sheetProtection/>
  <mergeCells count="17">
    <mergeCell ref="B8:J8"/>
    <mergeCell ref="D6:D7"/>
    <mergeCell ref="B4:J4"/>
    <mergeCell ref="B3:J3"/>
    <mergeCell ref="B6:B7"/>
    <mergeCell ref="I6:J6"/>
    <mergeCell ref="G5:H5"/>
    <mergeCell ref="I1:J2"/>
    <mergeCell ref="B59:J59"/>
    <mergeCell ref="B60:J60"/>
    <mergeCell ref="A6:A7"/>
    <mergeCell ref="H6:H7"/>
    <mergeCell ref="C6:C7"/>
    <mergeCell ref="G6:G7"/>
    <mergeCell ref="B9:J9"/>
    <mergeCell ref="E6:E7"/>
    <mergeCell ref="F6:F7"/>
  </mergeCells>
  <printOptions/>
  <pageMargins left="0.2755905511811024" right="0" top="0.2362204724409449" bottom="0.15748031496062992" header="0.15748031496062992" footer="0.1968503937007874"/>
  <pageSetup fitToHeight="0" fitToWidth="1" horizontalDpi="600" verticalDpi="600" orientation="portrait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2023-11-29T10:03:01Z</cp:lastPrinted>
  <dcterms:created xsi:type="dcterms:W3CDTF">2000-03-10T09:14:16Z</dcterms:created>
  <dcterms:modified xsi:type="dcterms:W3CDTF">2023-12-26T09:49:34Z</dcterms:modified>
  <cp:category/>
  <cp:version/>
  <cp:contentType/>
  <cp:contentStatus/>
</cp:coreProperties>
</file>