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E:\флешка моя\бюджет 2024\проект бюджету 2025\проект 2026\ЗАТВЕРДЖЕНО БЮДЖЕТ 2026 року\на виконком\на затвердження 22.12.2025 року\зміни 2026 рік\СЕСІЯ 20.02.2025\затвердження звіту та заключного звіту\"/>
    </mc:Choice>
  </mc:AlternateContent>
  <xr:revisionPtr revIDLastSave="0" documentId="13_ncr:1_{0E0BE2DF-7AF0-4FE9-8BE1-83C91EF0737C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4" i="1" l="1"/>
  <c r="C54" i="1"/>
  <c r="D53" i="1"/>
  <c r="C53" i="1"/>
  <c r="D50" i="1"/>
  <c r="D56" i="1" s="1"/>
  <c r="C50" i="1"/>
  <c r="C56" i="1" s="1"/>
  <c r="G45" i="1"/>
  <c r="G44" i="1"/>
  <c r="F44" i="1"/>
  <c r="F45" i="1" s="1"/>
  <c r="H43" i="1"/>
  <c r="H42" i="1"/>
  <c r="H34" i="1"/>
  <c r="G32" i="1"/>
  <c r="F32" i="1"/>
  <c r="H31" i="1"/>
  <c r="H30" i="1"/>
  <c r="H27" i="1"/>
  <c r="H26" i="1"/>
  <c r="H25" i="1"/>
  <c r="H24" i="1"/>
  <c r="H23" i="1"/>
  <c r="H22" i="1"/>
  <c r="F21" i="1"/>
  <c r="H21" i="1" s="1"/>
  <c r="H20" i="1"/>
  <c r="H19" i="1"/>
</calcChain>
</file>

<file path=xl/sharedStrings.xml><?xml version="1.0" encoding="utf-8"?>
<sst xmlns="http://schemas.openxmlformats.org/spreadsheetml/2006/main" count="157" uniqueCount="88">
  <si>
    <t>Додаток 1 до Рішення сесії Фонтанської сільської ради VIII скликання</t>
  </si>
  <si>
    <t>Звіт про результати виконання Програми розвитку та фінансової підтримки Комунального некомерційного підприємства "Центр первинної медико-санітарної допомоги" Фонтанської сільської ради Одеського району Одеської області на 2023-2025 роки, за 2025рік</t>
  </si>
  <si>
    <t>Дата і номер рішення сільської ради, яким затверджено Програму та зміни до неї : Програма затверджена рішенням дев’ятнадцятої сесії Фонтанської сільської ради VIII скликання від 20 грудня 2023 року №1812- VIII «Про затвердження Програми розвитку та фінансової підтримки Комунального некомерційного підприємства «Центр первинної медико-санітарної допомоги» Фонтанської сільської ради Одеського району Одеської області на 2023-2025 роки та зміни до неї згідно рішення сесії Фонтанської сільської ради №2034- VIII від 05.03.2024 року;№2104-VIII від 15.04.2024року;№2372-VIII від 12.07.2024 року.; №2481-VIII  від 25.10.2024 року,№2780-VIII від 11.03.2025р..№2848-VIII від 01.04.2025,№3079-VIIІ  від 17.04.2025 року, №3149-VIIІ від 22.05.2025 року, №3168-VIIІ від 06.6.2025року, №3226-VIIІ від 11.07.2025 року, №3385-VIIІ  від 21.10.2025 року,№3408-VIIІ віід 07.11.2025 року,№3454-VIIІ від 25.11.2025 року,</t>
  </si>
  <si>
    <t>Відповідальний виконавець Програми :КНП "ЦПМСД" Фонтанської сільської ради Одеського району Одеської області</t>
  </si>
  <si>
    <r>
      <t xml:space="preserve">Термін реалізації Програми : </t>
    </r>
    <r>
      <rPr>
        <b/>
        <u val="double"/>
        <sz val="14"/>
        <color theme="1"/>
        <rFont val="Times New Roman"/>
        <family val="1"/>
        <charset val="204"/>
      </rPr>
      <t>за 2025 рік</t>
    </r>
  </si>
  <si>
    <t>1.Виконання заходів Програми</t>
  </si>
  <si>
    <t>№з/п</t>
  </si>
  <si>
    <t xml:space="preserve">Пріоритетні завдання </t>
  </si>
  <si>
    <t>Зміст заходів</t>
  </si>
  <si>
    <t xml:space="preserve">Термін виконання </t>
  </si>
  <si>
    <t>Виконавці</t>
  </si>
  <si>
    <t>Річний обсяг фінансування , тис грн</t>
  </si>
  <si>
    <t>Фактично профінансовано у звітному періоді, тис.грн</t>
  </si>
  <si>
    <t>Відсоток виконання заходу</t>
  </si>
  <si>
    <t xml:space="preserve">Інформація про виконання або причини невиконання заходу </t>
  </si>
  <si>
    <t>Фінансування закладів КНП "ЦПМСД" Фонтанської сільської ради Одеського району Одеської області</t>
  </si>
  <si>
    <t>Забезпечення повноцінної та стабільної роботи підприємства зміцнення та оновлення матеріально-технічної бази</t>
  </si>
  <si>
    <t>Стимулювання праці працівників  закладу</t>
  </si>
  <si>
    <t>2023-2025</t>
  </si>
  <si>
    <t>КНП "ЦПМСД"</t>
  </si>
  <si>
    <t>Виплачена премія працівникам КНП до свята Великодня, Медичного працівника, Нового року та Різдва Христового, з метою заохочення та стимулювання працівників КНП"ЦПМСД" для підвищення рівня заробітної плати .</t>
  </si>
  <si>
    <t>Виділення коштів на придбання товарів, матеріалів інвентарю (ПММ,запчастини, тощо)</t>
  </si>
  <si>
    <t>122,00 тис.грн. придбано бензин А-95</t>
  </si>
  <si>
    <t>Виділення коштів на оплату послуг телефонного та інтернет зв’язку, оплату послуг з програмного забезпечення, оплата інших послуг (крім комунальних)  в ході господарської діяльності</t>
  </si>
  <si>
    <t>15,6 тис.грн. послуги за інтернет, 50,26тис.грн. технічне обслуговуванн автоматики котлів; програмне забезпечення - 109,12тис.грн., охорона приміщення -21,6тис.грн., 199,56тис.грн.- послуги з обслуговування протипожежної сигналізації, 5,10 тис.грн. поточний ремонт медичного обладнання аналізатора сечі, 30,8 тис.грн. заправка картриджів.71,95 тис.грн - технічне обслуговуваннясистеми блискавкозахисту, 8,99тис. грн. - послуги з перезаядки вогнегасників</t>
  </si>
  <si>
    <t>Оплата послуг з монтажу та установки системи відеоспостереження</t>
  </si>
  <si>
    <t>98,5тис.грн. - монтаж та установка системи відіоспостереження,</t>
  </si>
  <si>
    <t>Виділення коштів для придбання лікарських засобів, витратних матеріалів для лабораторних досліджень та виробів медичного призначення, придбання засобів індивідуального захисту,  для придбання швидко-тести на COVID-2019, тощо.</t>
  </si>
  <si>
    <t>118,41тис.грн. вироби медичного призначення (мікропробіки з капілярмами,римачі, вакуумні пробірки, ланети стерильні, скло,покрівне, реагенти, та фармацевтична продукція, тощо)</t>
  </si>
  <si>
    <t>Оплата комунальних послуг та енергоносіїв</t>
  </si>
  <si>
    <t>електроенергія-434,216тис.грн., водопостачання та водовідведення -29,027тис.грн., природний газ 360,992тис.грн. та вивіз твердих побутових відходів - 33,752тис.грн.,</t>
  </si>
  <si>
    <t>Придбання меблів (стільців, офісних стільців,медичних лавок, тощо)</t>
  </si>
  <si>
    <t>398,550 тис.грн.придбали офісні меблі</t>
  </si>
  <si>
    <t>Придбання комплектів меблів (столи, тумби, шафи, тощо)</t>
  </si>
  <si>
    <t>Придбано комп'ютерну техніку (комп'ютери в зборі, монітори, МФУ, принтери, тощо)</t>
  </si>
  <si>
    <t>626,262 тис.грн. придбано комп'ютерну техніку (комп'ютери в зборі, монітори), 49,320 тис. грн., 80,700 тис. грн. придбали МФУ, джерело безперебійного живлення ДБЖ та інвектор, 99,00 тис.грн. придбання програмної продукції</t>
  </si>
  <si>
    <t>Нове будівництво туалету на території амбулаторії села ФонтанкаКНП «ЦПМСД» ФОНТАНСЬКОЇ СІЛЬСЬКОЇ РАДИ ОДЕСЬКОГО РАЙОНУ ОДЕСЬКОЇ ОБЛАСТІ , -  яка розташована за адресою :Одеська область Одеський район с. Фонтанка вул. Центральна  ,42</t>
  </si>
  <si>
    <t>Управління капітального будівництва Фонтанської сільської ради</t>
  </si>
  <si>
    <t>Роботи були перенесені на наступний рік .</t>
  </si>
  <si>
    <t>Поточний ремонт приміщення в амбулаторії села Фонтанка КНП «ЦПМСД» ФОНТАНСЬКОЇ СІЛЬСЬКОЇ РАДИ ОДЕСЬКОГО РАЙОНУ ОДЕСЬКОЇ ОБЛАСТІ , -  яка розташована за адресою :Одеська область Одеський район с. Фонтанка вул. Центральна  ,42 = 980,0 тис.грн. сесія від 01.04.2025+500,00тис.грн по новій сесії 17.04.2025р.</t>
  </si>
  <si>
    <t>2.</t>
  </si>
  <si>
    <t>Безоплатне забезпечення осіб з інвалідністю та дітей з інвалідністю технічними та іншими засобами відповідно до постанови Кабінету Міністрів України від 03.12.2009 №1301 «Про затвердження Порядку забезпечення осіб з інвалідністю і дітей з інвалідністю технічними та іншими засобами»</t>
  </si>
  <si>
    <t>Відшкодування вартості відпущених безоплатно особам з інвалідністю технічних та інших засобів для якнайбільшої компенсації функцій ушкоджених органів, а саме передбачити кошти на придбання калоприймачів, підгузків</t>
  </si>
  <si>
    <t>170,9 тис. калоприймачі, 326,679 тис. підгузки</t>
  </si>
  <si>
    <t>3.</t>
  </si>
  <si>
    <t>Забезпечення безоплатними та пільговими лікарськими засобами за рецептами лікарів у разі амбулаторного лікування окремих груп населення та за певними категоріями захворювань відповідно до постанови Кабінету Міністрів України  від 17.08.1998 №1303, а також забезпечення громадян, які страждають на рідкісні (орфанні) захворювання, лікарськими засобами та відповідними харчовими продуктами для спеціального дієтичного споживання</t>
  </si>
  <si>
    <t>Відшкодування вартості лікарських засобів, відпущених безкоштовно або на пільгових умовах у разі амбулаторного лікування пацієнтів -мешканців Фонтанської територіальної громади</t>
  </si>
  <si>
    <t>Відшкодування вартості лікарських засобів 288_осіб, втому числі чоловіків105,жінок183.</t>
  </si>
  <si>
    <t>РАЗОМ</t>
  </si>
  <si>
    <t>Фінансування закладів на території Курісовської сільської ради Березівського району Одеської області за рахунок коштів Курісовської сільської ради</t>
  </si>
  <si>
    <t xml:space="preserve">Стимулювання праці працівників закладу </t>
  </si>
  <si>
    <t>Виплачена пемія працівникам КНП</t>
  </si>
  <si>
    <t>Забезпечення щомісячних стимулюючих виплат працівникам</t>
  </si>
  <si>
    <t>-</t>
  </si>
  <si>
    <t>Матеріальне заоохочення медичних працівників до професійних свят (Дня медичного працівника, дня медичної сетстри)</t>
  </si>
  <si>
    <t>--</t>
  </si>
  <si>
    <t>Компенсація вартості винайму житла молодшим спеціалістам (2 особи, які незареєстровані на території  громади)</t>
  </si>
  <si>
    <t>Виділення коштів на оплату послуг в ході господарської діяльності  ( оплата програмного забезпечення лікаря )</t>
  </si>
  <si>
    <t>Виділення коштів на придбання  лікарських засобів та медичних матеріалів для надання невідкладної медичної допомоги, придбання засобів індивідуального захисту, дезинфікуючих засобів. Щвидкі тести( ВІЛ, ГЕПАТИТ та інші), швидко-тести на COVID-2019 тощо.</t>
  </si>
  <si>
    <t>78,425  тис.грн вироби медичного призначення (мікропробіки з капілярмами,римачі, вакуумні пробірки, ланети стерильні, скло,покрівне, реагенти, тощовироби медичного призначення ланети стерильні та тести дя виявлення вірусів грипу, ВІЛ, гепатити, 16,769 тис.грн.  калоприймачі</t>
  </si>
  <si>
    <t xml:space="preserve">Виділення коштів на придбання товарів , матеріалів , інвентарю (папір, канцелярські ,господарські  товари,ю принтер МФУ). </t>
  </si>
  <si>
    <t>Придбання обладнання та предметів довгострокового користування ( придбання дефибрилятор, електрокардіографВиділення коштів на оплату послуг в ході господарської діяльності (оплата програмного забезпечення лікаря)</t>
  </si>
  <si>
    <t>6,048 тис.грн програмне забезпечення, 2,257 тис. грн  послуги за інтернет, 12,00 тис. грн. заправка картриджів</t>
  </si>
  <si>
    <t>Відшкодування вартості відпущених безоплатно особам з інвалідністю технічних та інших засобів для якнайбільшої компенсації функцій ушкоджених органів, а саме передбачити кошти на придбання  підгузків</t>
  </si>
  <si>
    <t xml:space="preserve">6,897тис.грн. - калоприймачи, </t>
  </si>
  <si>
    <t>Відшкодування вартості лікарських засобів, відпущених безкоштовно або на пільгових умовах у разі амбулаторного лікування пацієнтів -мешканців Курісовської територіальної  громади</t>
  </si>
  <si>
    <t>Відшкодування вартості лікарських засобів __95_осіб, втому числі чоловіків__45____,жінок___50___.</t>
  </si>
  <si>
    <t>Разом</t>
  </si>
  <si>
    <t>Всього по програмі</t>
  </si>
  <si>
    <t>Виконання результативних показників Програми .</t>
  </si>
  <si>
    <t>№ з/п</t>
  </si>
  <si>
    <t>Найменування показника</t>
  </si>
  <si>
    <t>Планове значення показника</t>
  </si>
  <si>
    <t>Фактичне значення показника</t>
  </si>
  <si>
    <t xml:space="preserve">Причина невиконнання </t>
  </si>
  <si>
    <t>Що зроблено для виправлення</t>
  </si>
  <si>
    <t>1.</t>
  </si>
  <si>
    <t>Залишок коштів виник за рахунок зменшення цін при проведені закупівель,економії коштів за комунальні послуги , за рахунок відшковування орендорями вартості послуг  та за рахунок пізнього початку опалювального сезону та ін.</t>
  </si>
  <si>
    <t>Безоплатне забезпечення осіб з інвалідністю та дітей з інвалідністю технічними та іншими засобами відповідно до постанови КМУ від 03.12.2009 №1301 "Про затвердження Порядку забезпечення осіб з інвалідністю і дітей з інвалідністюд технічними та іншими засобами".</t>
  </si>
  <si>
    <t>Залишок коштів виник за рахунок виїзду пацієнів за кордон або смерті пацієнта</t>
  </si>
  <si>
    <t>Залишок коштів виник за рахунок виїзду пацієнтів за кордон та внесення більшості препарадів до програми "Доступні ліки"</t>
  </si>
  <si>
    <t>4.</t>
  </si>
  <si>
    <t>Забезпечення сталої роботи медичного закладу в період воєнного стану</t>
  </si>
  <si>
    <t xml:space="preserve">Оцінка ефективності виконання програми та пропозиції щодо подальшої реалізації програми </t>
  </si>
  <si>
    <t>Програма розвитку та фінансової підтримки Комунального некомерційного підприємства "Центр первинної медико-санітарної допомоги"  Фонтанської сільської ради Одеського району Одеської області на 2023-2025 року (далі -Програма)  розроблена з метою досягнення  максимально можливого рівня здоров'я населення, у тому числі внутрішньо переміщених осіб, незалежно від їх віку , статі, соціального статусу , зміцнення і охорони здоров'я протягом усього їх життя , забезпечення зниження рівня захворюваності, інвалідності та смертності населення шляхом фомування і налагодження ефективного функціоонування системи надання населенню доступності і високоякісної первинної медико-санітарної допомоги на засадах сімейної допомоги. В умов військового стану збільшилася кількість осіб, які потребують засобів реабілітації та інших технічних засобів , для покращення  їх способу життя. В зв'язку з цим також збільшилася кількість населення з певними категоріями захворювань , яким належить безоплатна видача лікарських засобів відповідно до постанови КМУ від 17.08.1998 №1303.За рахунок програми  було оновлено матеріально-технічну базу в структурних підрозділах(придбано нові офісні меблі, комп'ютерну техніку тощо , що надало змогу більш ефективніше надавати первинну медичну допомогу населенню громад.Також поліпшили якість амбулаторного лікування пільгових категорій населення, забезпечивши їх лікарськими засобами безкоштовно , за рахунок відшкодування з місцевого бюджету  за рецептами сімейних лікарів, тощо. 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Програма є ефективною в частині надання високоякісної  первинної медичної допомоги на засадах сімейної медицини.</t>
  </si>
  <si>
    <t>Директор</t>
  </si>
  <si>
    <t xml:space="preserve">Юрій МАНДРИК </t>
  </si>
  <si>
    <t>№3689- VIII  від  20.02. 2026 року.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</si>
</sst>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u val="double"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444444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0" borderId="0" xfId="0" applyFont="1"/>
    <xf numFmtId="0" fontId="5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164" fontId="2" fillId="0" borderId="0" xfId="0" applyNumberFormat="1" applyFont="1"/>
    <xf numFmtId="0" fontId="8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2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9" fillId="0" borderId="1" xfId="0" applyFont="1" applyBorder="1"/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 vertical="center" wrapText="1"/>
    </xf>
    <xf numFmtId="10" fontId="14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0" fontId="8" fillId="0" borderId="1" xfId="0" applyFont="1" applyBorder="1"/>
    <xf numFmtId="164" fontId="8" fillId="0" borderId="1" xfId="0" applyNumberFormat="1" applyFont="1" applyBorder="1"/>
    <xf numFmtId="2" fontId="8" fillId="0" borderId="1" xfId="0" applyNumberFormat="1" applyFont="1" applyBorder="1"/>
    <xf numFmtId="0" fontId="9" fillId="0" borderId="0" xfId="0" applyFont="1"/>
    <xf numFmtId="0" fontId="8" fillId="0" borderId="0" xfId="0" applyFont="1"/>
    <xf numFmtId="164" fontId="8" fillId="0" borderId="0" xfId="0" applyNumberFormat="1" applyFont="1"/>
    <xf numFmtId="0" fontId="15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0" xfId="0" applyFont="1" applyAlignment="1">
      <alignment horizontal="left" vertical="top" wrapText="1"/>
    </xf>
    <xf numFmtId="0" fontId="16" fillId="0" borderId="0" xfId="0" applyFont="1" applyAlignment="1">
      <alignment horizontal="right" wrapText="1"/>
    </xf>
    <xf numFmtId="0" fontId="3" fillId="0" borderId="0" xfId="0" applyFont="1" applyAlignment="1">
      <alignment horizontal="left" vertical="top" wrapText="1"/>
    </xf>
    <xf numFmtId="164" fontId="8" fillId="0" borderId="5" xfId="0" applyNumberFormat="1" applyFont="1" applyBorder="1" applyAlignment="1">
      <alignment horizontal="center" vertical="top"/>
    </xf>
    <xf numFmtId="164" fontId="8" fillId="0" borderId="6" xfId="0" applyNumberFormat="1" applyFont="1" applyBorder="1" applyAlignment="1">
      <alignment horizontal="center" vertical="top"/>
    </xf>
    <xf numFmtId="164" fontId="8" fillId="0" borderId="7" xfId="0" applyNumberFormat="1" applyFont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4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9" fillId="0" borderId="7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vertical="top" wrapText="1"/>
    </xf>
    <xf numFmtId="0" fontId="4" fillId="0" borderId="0" xfId="0" applyFont="1" applyAlignment="1">
      <alignment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5"/>
  <sheetViews>
    <sheetView tabSelected="1" topLeftCell="A53" workbookViewId="0">
      <selection activeCell="G3" sqref="G3"/>
    </sheetView>
  </sheetViews>
  <sheetFormatPr defaultColWidth="9.140625" defaultRowHeight="15" x14ac:dyDescent="0.25"/>
  <cols>
    <col min="1" max="1" width="11.28515625" style="1" customWidth="1"/>
    <col min="2" max="2" width="21.85546875" style="1" customWidth="1"/>
    <col min="3" max="3" width="35" style="1" customWidth="1"/>
    <col min="4" max="4" width="11" style="1" customWidth="1"/>
    <col min="5" max="5" width="14.42578125" style="1" customWidth="1"/>
    <col min="6" max="6" width="8.140625" style="1" customWidth="1"/>
    <col min="7" max="7" width="15.85546875" style="1" customWidth="1"/>
    <col min="8" max="8" width="15.28515625" style="1" customWidth="1"/>
    <col min="9" max="9" width="39.5703125" style="1" customWidth="1"/>
    <col min="10" max="10" width="5.140625" style="1" customWidth="1"/>
    <col min="11" max="11" width="10.5703125" style="1" bestFit="1" customWidth="1"/>
    <col min="12" max="14" width="9.140625" style="1"/>
    <col min="15" max="15" width="12.7109375" style="1" customWidth="1"/>
    <col min="16" max="16384" width="9.140625" style="1"/>
  </cols>
  <sheetData>
    <row r="1" spans="1:10" x14ac:dyDescent="0.25">
      <c r="G1" s="73" t="s">
        <v>0</v>
      </c>
      <c r="H1" s="73"/>
      <c r="I1" s="73"/>
      <c r="J1" s="73"/>
    </row>
    <row r="2" spans="1:10" x14ac:dyDescent="0.25">
      <c r="G2" s="73" t="s">
        <v>87</v>
      </c>
      <c r="H2" s="73"/>
      <c r="I2" s="73"/>
    </row>
    <row r="4" spans="1:10" ht="15" customHeight="1" x14ac:dyDescent="0.25">
      <c r="A4" s="74" t="s">
        <v>1</v>
      </c>
      <c r="B4" s="74"/>
      <c r="C4" s="74"/>
      <c r="D4" s="74"/>
      <c r="E4" s="74"/>
      <c r="F4" s="74"/>
      <c r="G4" s="74"/>
      <c r="H4" s="74"/>
      <c r="I4" s="74"/>
      <c r="J4" s="74"/>
    </row>
    <row r="5" spans="1:10" ht="45.75" customHeight="1" x14ac:dyDescent="0.25">
      <c r="A5" s="74"/>
      <c r="B5" s="74"/>
      <c r="C5" s="74"/>
      <c r="D5" s="74"/>
      <c r="E5" s="74"/>
      <c r="F5" s="74"/>
      <c r="G5" s="74"/>
      <c r="H5" s="74"/>
      <c r="I5" s="74"/>
      <c r="J5" s="74"/>
    </row>
    <row r="8" spans="1:10" ht="60" customHeight="1" x14ac:dyDescent="0.25">
      <c r="A8" s="75" t="s">
        <v>2</v>
      </c>
      <c r="B8" s="75"/>
      <c r="C8" s="75"/>
      <c r="D8" s="75"/>
      <c r="E8" s="75"/>
      <c r="F8" s="75"/>
      <c r="G8" s="75"/>
      <c r="H8" s="75"/>
      <c r="I8" s="75"/>
    </row>
    <row r="9" spans="1:10" ht="39.75" customHeight="1" x14ac:dyDescent="0.25">
      <c r="A9" s="75"/>
      <c r="B9" s="75"/>
      <c r="C9" s="75"/>
      <c r="D9" s="75"/>
      <c r="E9" s="75"/>
      <c r="F9" s="75"/>
      <c r="G9" s="75"/>
      <c r="H9" s="75"/>
      <c r="I9" s="75"/>
    </row>
    <row r="10" spans="1:10" ht="24.75" customHeight="1" x14ac:dyDescent="0.25">
      <c r="A10" s="76" t="s">
        <v>3</v>
      </c>
      <c r="B10" s="52"/>
      <c r="C10" s="52"/>
      <c r="D10" s="52"/>
      <c r="E10" s="52"/>
      <c r="F10" s="52"/>
      <c r="G10" s="52"/>
      <c r="H10" s="52"/>
      <c r="I10" s="52"/>
    </row>
    <row r="12" spans="1:10" ht="18.75" x14ac:dyDescent="0.3">
      <c r="A12" s="2" t="s">
        <v>4</v>
      </c>
      <c r="B12" s="2"/>
      <c r="C12" s="2"/>
      <c r="D12" s="2"/>
      <c r="E12" s="2"/>
    </row>
    <row r="15" spans="1:10" ht="18.75" x14ac:dyDescent="0.3">
      <c r="A15" s="3" t="s">
        <v>5</v>
      </c>
      <c r="B15" s="3"/>
      <c r="C15" s="3"/>
    </row>
    <row r="17" spans="1:12" ht="75" x14ac:dyDescent="0.25">
      <c r="A17" s="4" t="s">
        <v>6</v>
      </c>
      <c r="B17" s="5" t="s">
        <v>7</v>
      </c>
      <c r="C17" s="5" t="s">
        <v>8</v>
      </c>
      <c r="D17" s="5" t="s">
        <v>9</v>
      </c>
      <c r="E17" s="5" t="s">
        <v>10</v>
      </c>
      <c r="F17" s="5" t="s">
        <v>11</v>
      </c>
      <c r="G17" s="5" t="s">
        <v>12</v>
      </c>
      <c r="H17" s="5" t="s">
        <v>13</v>
      </c>
      <c r="I17" s="5" t="s">
        <v>14</v>
      </c>
    </row>
    <row r="18" spans="1:12" x14ac:dyDescent="0.25">
      <c r="A18" s="70" t="s">
        <v>15</v>
      </c>
      <c r="B18" s="71"/>
      <c r="C18" s="71"/>
      <c r="D18" s="71"/>
      <c r="E18" s="71"/>
      <c r="F18" s="71"/>
      <c r="G18" s="71"/>
      <c r="H18" s="71"/>
      <c r="I18" s="72"/>
    </row>
    <row r="19" spans="1:12" ht="89.25" customHeight="1" x14ac:dyDescent="0.25">
      <c r="A19" s="53">
        <v>1</v>
      </c>
      <c r="B19" s="55" t="s">
        <v>16</v>
      </c>
      <c r="C19" s="6" t="s">
        <v>17</v>
      </c>
      <c r="D19" s="7" t="s">
        <v>18</v>
      </c>
      <c r="E19" s="7" t="s">
        <v>19</v>
      </c>
      <c r="F19" s="8">
        <v>2038.893</v>
      </c>
      <c r="G19" s="8">
        <v>2027.431</v>
      </c>
      <c r="H19" s="9">
        <f>G19/F19</f>
        <v>0.99437832196196663</v>
      </c>
      <c r="I19" s="10" t="s">
        <v>20</v>
      </c>
      <c r="L19" s="11"/>
    </row>
    <row r="20" spans="1:12" ht="36.75" x14ac:dyDescent="0.25">
      <c r="A20" s="54"/>
      <c r="B20" s="56"/>
      <c r="C20" s="13" t="s">
        <v>21</v>
      </c>
      <c r="D20" s="7" t="s">
        <v>18</v>
      </c>
      <c r="E20" s="7" t="s">
        <v>19</v>
      </c>
      <c r="F20" s="14">
        <v>122</v>
      </c>
      <c r="G20" s="8">
        <v>122</v>
      </c>
      <c r="H20" s="9">
        <f t="shared" ref="H20:H31" si="0">G20/F20</f>
        <v>1</v>
      </c>
      <c r="I20" s="15" t="s">
        <v>22</v>
      </c>
      <c r="L20" s="11"/>
    </row>
    <row r="21" spans="1:12" ht="130.15" customHeight="1" x14ac:dyDescent="0.25">
      <c r="A21" s="54"/>
      <c r="B21" s="56"/>
      <c r="C21" s="16" t="s">
        <v>23</v>
      </c>
      <c r="D21" s="7" t="s">
        <v>18</v>
      </c>
      <c r="E21" s="7" t="s">
        <v>19</v>
      </c>
      <c r="F21" s="8">
        <f>492.1+21.5</f>
        <v>513.6</v>
      </c>
      <c r="G21" s="8">
        <v>512.89800000000002</v>
      </c>
      <c r="H21" s="9">
        <f t="shared" si="0"/>
        <v>0.99863317757009351</v>
      </c>
      <c r="I21" s="10" t="s">
        <v>24</v>
      </c>
      <c r="L21" s="11"/>
    </row>
    <row r="22" spans="1:12" ht="45" customHeight="1" x14ac:dyDescent="0.25">
      <c r="A22" s="54"/>
      <c r="B22" s="56"/>
      <c r="C22" s="16" t="s">
        <v>25</v>
      </c>
      <c r="D22" s="7" t="s">
        <v>18</v>
      </c>
      <c r="E22" s="7" t="s">
        <v>19</v>
      </c>
      <c r="F22" s="8">
        <v>98.5</v>
      </c>
      <c r="G22" s="14">
        <v>98.5</v>
      </c>
      <c r="H22" s="9">
        <f t="shared" si="0"/>
        <v>1</v>
      </c>
      <c r="I22" s="10" t="s">
        <v>26</v>
      </c>
      <c r="L22" s="11"/>
    </row>
    <row r="23" spans="1:12" ht="110.25" customHeight="1" x14ac:dyDescent="0.25">
      <c r="A23" s="54"/>
      <c r="B23" s="56"/>
      <c r="C23" s="16" t="s">
        <v>27</v>
      </c>
      <c r="D23" s="7" t="s">
        <v>18</v>
      </c>
      <c r="E23" s="7" t="s">
        <v>19</v>
      </c>
      <c r="F23" s="8">
        <v>118.42</v>
      </c>
      <c r="G23" s="8">
        <v>118.42</v>
      </c>
      <c r="H23" s="9">
        <f t="shared" si="0"/>
        <v>1</v>
      </c>
      <c r="I23" s="15" t="s">
        <v>28</v>
      </c>
      <c r="K23" s="11"/>
      <c r="L23" s="11"/>
    </row>
    <row r="24" spans="1:12" ht="45.75" customHeight="1" x14ac:dyDescent="0.25">
      <c r="A24" s="54"/>
      <c r="B24" s="56"/>
      <c r="C24" s="16" t="s">
        <v>29</v>
      </c>
      <c r="D24" s="7" t="s">
        <v>18</v>
      </c>
      <c r="E24" s="7" t="s">
        <v>19</v>
      </c>
      <c r="F24" s="7">
        <v>1058.952</v>
      </c>
      <c r="G24" s="14">
        <v>857.98800000000006</v>
      </c>
      <c r="H24" s="9">
        <f t="shared" si="0"/>
        <v>0.81022369285859985</v>
      </c>
      <c r="I24" s="15" t="s">
        <v>30</v>
      </c>
      <c r="L24" s="11"/>
    </row>
    <row r="25" spans="1:12" ht="30.75" customHeight="1" x14ac:dyDescent="0.25">
      <c r="A25" s="54"/>
      <c r="B25" s="56"/>
      <c r="C25" s="16" t="s">
        <v>31</v>
      </c>
      <c r="D25" s="7" t="s">
        <v>18</v>
      </c>
      <c r="E25" s="7" t="s">
        <v>19</v>
      </c>
      <c r="F25" s="8">
        <v>398.35</v>
      </c>
      <c r="G25" s="8">
        <v>398.35</v>
      </c>
      <c r="H25" s="9">
        <f t="shared" si="0"/>
        <v>1</v>
      </c>
      <c r="I25" s="10" t="s">
        <v>32</v>
      </c>
      <c r="L25" s="11"/>
    </row>
    <row r="26" spans="1:12" ht="41.25" customHeight="1" x14ac:dyDescent="0.25">
      <c r="A26" s="54"/>
      <c r="B26" s="56"/>
      <c r="C26" s="17" t="s">
        <v>33</v>
      </c>
      <c r="D26" s="7" t="s">
        <v>18</v>
      </c>
      <c r="E26" s="7" t="s">
        <v>19</v>
      </c>
      <c r="F26" s="8">
        <v>525.65</v>
      </c>
      <c r="G26" s="8">
        <v>525.65</v>
      </c>
      <c r="H26" s="9">
        <f t="shared" si="0"/>
        <v>1</v>
      </c>
      <c r="I26" s="10"/>
      <c r="L26" s="11"/>
    </row>
    <row r="27" spans="1:12" ht="63.75" customHeight="1" x14ac:dyDescent="0.25">
      <c r="A27" s="54"/>
      <c r="B27" s="56"/>
      <c r="C27" s="16" t="s">
        <v>34</v>
      </c>
      <c r="D27" s="7" t="s">
        <v>18</v>
      </c>
      <c r="E27" s="7" t="s">
        <v>19</v>
      </c>
      <c r="F27" s="8">
        <v>855.28</v>
      </c>
      <c r="G27" s="14">
        <v>855.28200000000004</v>
      </c>
      <c r="H27" s="9">
        <f t="shared" si="0"/>
        <v>1.0000023384154897</v>
      </c>
      <c r="I27" s="10" t="s">
        <v>35</v>
      </c>
      <c r="L27" s="11"/>
    </row>
    <row r="28" spans="1:12" ht="108" customHeight="1" x14ac:dyDescent="0.25">
      <c r="A28" s="54"/>
      <c r="B28" s="56"/>
      <c r="C28" s="18" t="s">
        <v>36</v>
      </c>
      <c r="D28" s="7" t="s">
        <v>18</v>
      </c>
      <c r="E28" s="6" t="s">
        <v>37</v>
      </c>
      <c r="F28" s="8">
        <v>500</v>
      </c>
      <c r="G28" s="8">
        <v>0</v>
      </c>
      <c r="H28" s="9"/>
      <c r="I28" s="19" t="s">
        <v>38</v>
      </c>
      <c r="L28" s="11"/>
    </row>
    <row r="29" spans="1:12" ht="121.5" customHeight="1" x14ac:dyDescent="0.25">
      <c r="A29" s="54"/>
      <c r="B29" s="57"/>
      <c r="C29" s="18" t="s">
        <v>39</v>
      </c>
      <c r="D29" s="7" t="s">
        <v>18</v>
      </c>
      <c r="E29" s="6" t="s">
        <v>37</v>
      </c>
      <c r="F29" s="8">
        <v>2129</v>
      </c>
      <c r="G29" s="8">
        <v>0</v>
      </c>
      <c r="H29" s="9"/>
      <c r="I29" s="19" t="s">
        <v>38</v>
      </c>
      <c r="L29" s="11"/>
    </row>
    <row r="30" spans="1:12" ht="158.25" customHeight="1" x14ac:dyDescent="0.25">
      <c r="A30" s="12" t="s">
        <v>40</v>
      </c>
      <c r="B30" s="19" t="s">
        <v>41</v>
      </c>
      <c r="C30" s="20" t="s">
        <v>42</v>
      </c>
      <c r="D30" s="7" t="s">
        <v>18</v>
      </c>
      <c r="E30" s="7" t="s">
        <v>19</v>
      </c>
      <c r="F30" s="8">
        <v>497.59</v>
      </c>
      <c r="G30" s="14">
        <v>497.58800000000002</v>
      </c>
      <c r="H30" s="9">
        <f t="shared" si="0"/>
        <v>0.99999598062662043</v>
      </c>
      <c r="I30" s="10" t="s">
        <v>43</v>
      </c>
      <c r="L30" s="11"/>
    </row>
    <row r="31" spans="1:12" ht="234" customHeight="1" x14ac:dyDescent="0.25">
      <c r="A31" s="12" t="s">
        <v>44</v>
      </c>
      <c r="B31" s="19" t="s">
        <v>45</v>
      </c>
      <c r="C31" s="16" t="s">
        <v>46</v>
      </c>
      <c r="D31" s="7" t="s">
        <v>18</v>
      </c>
      <c r="E31" s="7" t="s">
        <v>19</v>
      </c>
      <c r="F31" s="8">
        <v>1211.8499999999999</v>
      </c>
      <c r="G31" s="8">
        <v>1196.58</v>
      </c>
      <c r="H31" s="9">
        <f t="shared" si="0"/>
        <v>0.98739943062260183</v>
      </c>
      <c r="I31" s="6" t="s">
        <v>47</v>
      </c>
      <c r="L31" s="11"/>
    </row>
    <row r="32" spans="1:12" x14ac:dyDescent="0.25">
      <c r="A32" s="21"/>
      <c r="B32" s="22" t="s">
        <v>48</v>
      </c>
      <c r="C32" s="22"/>
      <c r="D32" s="22"/>
      <c r="E32" s="22"/>
      <c r="F32" s="23">
        <f>SUM(F19:F31)</f>
        <v>10068.085000000001</v>
      </c>
      <c r="G32" s="24">
        <f>SUM(G19:G31)</f>
        <v>7210.6869999999999</v>
      </c>
      <c r="H32" s="21"/>
      <c r="I32" s="21"/>
      <c r="L32" s="11"/>
    </row>
    <row r="33" spans="1:12" x14ac:dyDescent="0.25">
      <c r="A33" s="58" t="s">
        <v>49</v>
      </c>
      <c r="B33" s="59"/>
      <c r="C33" s="59"/>
      <c r="D33" s="59"/>
      <c r="E33" s="59"/>
      <c r="F33" s="59"/>
      <c r="G33" s="59"/>
      <c r="H33" s="59"/>
      <c r="I33" s="60"/>
      <c r="L33" s="11"/>
    </row>
    <row r="34" spans="1:12" ht="97.5" customHeight="1" x14ac:dyDescent="0.25">
      <c r="A34" s="61">
        <v>1</v>
      </c>
      <c r="B34" s="55" t="s">
        <v>16</v>
      </c>
      <c r="C34" s="19" t="s">
        <v>50</v>
      </c>
      <c r="D34" s="7" t="s">
        <v>18</v>
      </c>
      <c r="E34" s="7" t="s">
        <v>19</v>
      </c>
      <c r="F34" s="25">
        <v>144.24</v>
      </c>
      <c r="G34" s="26">
        <v>144.24</v>
      </c>
      <c r="H34" s="27">
        <f>F34/G34</f>
        <v>1</v>
      </c>
      <c r="I34" s="7" t="s">
        <v>51</v>
      </c>
      <c r="L34" s="11"/>
    </row>
    <row r="35" spans="1:12" ht="25.5" customHeight="1" x14ac:dyDescent="0.25">
      <c r="A35" s="62"/>
      <c r="B35" s="56"/>
      <c r="C35" s="19" t="s">
        <v>52</v>
      </c>
      <c r="D35" s="7" t="s">
        <v>18</v>
      </c>
      <c r="E35" s="7" t="s">
        <v>19</v>
      </c>
      <c r="F35" s="26" t="s">
        <v>53</v>
      </c>
      <c r="G35" s="26" t="s">
        <v>53</v>
      </c>
      <c r="H35" s="27" t="s">
        <v>53</v>
      </c>
      <c r="I35" s="7" t="s">
        <v>53</v>
      </c>
      <c r="L35" s="11"/>
    </row>
    <row r="36" spans="1:12" ht="36" x14ac:dyDescent="0.25">
      <c r="A36" s="62"/>
      <c r="B36" s="56"/>
      <c r="C36" s="19" t="s">
        <v>54</v>
      </c>
      <c r="D36" s="7" t="s">
        <v>18</v>
      </c>
      <c r="E36" s="7" t="s">
        <v>19</v>
      </c>
      <c r="F36" s="8" t="s">
        <v>53</v>
      </c>
      <c r="G36" s="7" t="s">
        <v>53</v>
      </c>
      <c r="H36" s="28" t="s">
        <v>53</v>
      </c>
      <c r="I36" s="29" t="s">
        <v>55</v>
      </c>
      <c r="L36" s="11"/>
    </row>
    <row r="37" spans="1:12" ht="36" x14ac:dyDescent="0.25">
      <c r="A37" s="62"/>
      <c r="B37" s="56"/>
      <c r="C37" s="19" t="s">
        <v>56</v>
      </c>
      <c r="D37" s="7" t="s">
        <v>18</v>
      </c>
      <c r="E37" s="7" t="s">
        <v>19</v>
      </c>
      <c r="F37" s="8" t="s">
        <v>53</v>
      </c>
      <c r="G37" s="7" t="s">
        <v>53</v>
      </c>
      <c r="H37" s="28" t="s">
        <v>53</v>
      </c>
      <c r="I37" s="6" t="s">
        <v>53</v>
      </c>
      <c r="L37" s="11"/>
    </row>
    <row r="38" spans="1:12" ht="36" x14ac:dyDescent="0.25">
      <c r="A38" s="62"/>
      <c r="B38" s="56"/>
      <c r="C38" s="19" t="s">
        <v>57</v>
      </c>
      <c r="D38" s="7"/>
      <c r="E38" s="7"/>
      <c r="F38" s="8">
        <v>20.305</v>
      </c>
      <c r="G38" s="7">
        <v>20.305</v>
      </c>
      <c r="H38" s="28"/>
      <c r="I38" s="6"/>
      <c r="L38" s="11"/>
    </row>
    <row r="39" spans="1:12" ht="84" x14ac:dyDescent="0.25">
      <c r="A39" s="62"/>
      <c r="B39" s="56"/>
      <c r="C39" s="19" t="s">
        <v>58</v>
      </c>
      <c r="D39" s="7" t="s">
        <v>18</v>
      </c>
      <c r="E39" s="7" t="s">
        <v>19</v>
      </c>
      <c r="F39" s="8" t="s">
        <v>53</v>
      </c>
      <c r="G39" s="8" t="s">
        <v>53</v>
      </c>
      <c r="H39" s="9" t="s">
        <v>53</v>
      </c>
      <c r="I39" s="6" t="s">
        <v>59</v>
      </c>
      <c r="L39" s="11"/>
    </row>
    <row r="40" spans="1:12" ht="36" x14ac:dyDescent="0.25">
      <c r="A40" s="62"/>
      <c r="B40" s="56"/>
      <c r="C40" s="19" t="s">
        <v>60</v>
      </c>
      <c r="D40" s="7" t="s">
        <v>18</v>
      </c>
      <c r="E40" s="7" t="s">
        <v>19</v>
      </c>
      <c r="F40" s="8" t="s">
        <v>53</v>
      </c>
      <c r="G40" s="8" t="s">
        <v>53</v>
      </c>
      <c r="H40" s="9" t="s">
        <v>53</v>
      </c>
      <c r="I40" s="6" t="s">
        <v>53</v>
      </c>
      <c r="L40" s="11"/>
    </row>
    <row r="41" spans="1:12" ht="72" x14ac:dyDescent="0.25">
      <c r="A41" s="63"/>
      <c r="B41" s="57"/>
      <c r="C41" s="19" t="s">
        <v>61</v>
      </c>
      <c r="D41" s="7" t="s">
        <v>18</v>
      </c>
      <c r="E41" s="7" t="s">
        <v>19</v>
      </c>
      <c r="F41" s="8">
        <v>0</v>
      </c>
      <c r="G41" s="8">
        <v>0</v>
      </c>
      <c r="H41" s="9"/>
      <c r="I41" s="15" t="s">
        <v>62</v>
      </c>
      <c r="L41" s="11"/>
    </row>
    <row r="42" spans="1:12" ht="171.75" customHeight="1" x14ac:dyDescent="0.25">
      <c r="A42" s="7">
        <v>2</v>
      </c>
      <c r="B42" s="19" t="s">
        <v>41</v>
      </c>
      <c r="C42" s="19" t="s">
        <v>63</v>
      </c>
      <c r="D42" s="7" t="s">
        <v>18</v>
      </c>
      <c r="E42" s="7" t="s">
        <v>19</v>
      </c>
      <c r="F42" s="14">
        <v>6.8979999999999997</v>
      </c>
      <c r="G42" s="14">
        <v>6.8979999999999997</v>
      </c>
      <c r="H42" s="9">
        <f>G42/F42</f>
        <v>1</v>
      </c>
      <c r="I42" s="6" t="s">
        <v>64</v>
      </c>
      <c r="L42" s="11"/>
    </row>
    <row r="43" spans="1:12" ht="236.25" customHeight="1" x14ac:dyDescent="0.25">
      <c r="A43" s="7">
        <v>3</v>
      </c>
      <c r="B43" s="19" t="s">
        <v>45</v>
      </c>
      <c r="C43" s="16" t="s">
        <v>65</v>
      </c>
      <c r="D43" s="7" t="s">
        <v>18</v>
      </c>
      <c r="E43" s="7" t="s">
        <v>19</v>
      </c>
      <c r="F43" s="30">
        <v>64.426000000000002</v>
      </c>
      <c r="G43" s="14">
        <v>64.426000000000002</v>
      </c>
      <c r="H43" s="9">
        <f>G43/F43</f>
        <v>1</v>
      </c>
      <c r="I43" s="6" t="s">
        <v>66</v>
      </c>
      <c r="L43" s="11"/>
    </row>
    <row r="44" spans="1:12" x14ac:dyDescent="0.25">
      <c r="A44" s="21"/>
      <c r="B44" s="31" t="s">
        <v>67</v>
      </c>
      <c r="C44" s="31"/>
      <c r="D44" s="31"/>
      <c r="E44" s="31"/>
      <c r="F44" s="32">
        <f>F34+F41+F42+F43+F38</f>
        <v>235.86900000000003</v>
      </c>
      <c r="G44" s="32">
        <f>SUM(G34:G43)</f>
        <v>235.86900000000003</v>
      </c>
      <c r="H44" s="21"/>
      <c r="I44" s="21"/>
      <c r="L44" s="11"/>
    </row>
    <row r="45" spans="1:12" x14ac:dyDescent="0.25">
      <c r="A45" s="21"/>
      <c r="B45" s="31" t="s">
        <v>68</v>
      </c>
      <c r="C45" s="31"/>
      <c r="D45" s="31"/>
      <c r="E45" s="31"/>
      <c r="F45" s="32">
        <f>F44+F32</f>
        <v>10303.954000000002</v>
      </c>
      <c r="G45" s="33">
        <f>G44+G32</f>
        <v>7446.5559999999996</v>
      </c>
      <c r="H45" s="21"/>
      <c r="I45" s="21"/>
      <c r="L45" s="11"/>
    </row>
    <row r="46" spans="1:12" x14ac:dyDescent="0.25">
      <c r="A46" s="34"/>
      <c r="B46" s="35"/>
      <c r="C46" s="35"/>
      <c r="D46" s="35"/>
      <c r="E46" s="35"/>
      <c r="F46" s="36"/>
      <c r="G46" s="36"/>
      <c r="H46" s="34"/>
      <c r="I46" s="34"/>
      <c r="L46" s="11"/>
    </row>
    <row r="47" spans="1:12" s="3" customFormat="1" ht="18.75" x14ac:dyDescent="0.3">
      <c r="A47" s="35" t="s">
        <v>40</v>
      </c>
      <c r="B47" s="37" t="s">
        <v>69</v>
      </c>
      <c r="C47" s="37"/>
      <c r="D47" s="37"/>
      <c r="E47" s="37"/>
      <c r="F47" s="37"/>
      <c r="G47" s="37"/>
      <c r="H47" s="37"/>
      <c r="I47" s="35"/>
    </row>
    <row r="48" spans="1:12" x14ac:dyDescent="0.25">
      <c r="A48" s="34"/>
      <c r="B48" s="35"/>
      <c r="C48" s="35"/>
      <c r="D48" s="35"/>
      <c r="E48" s="35"/>
      <c r="F48" s="36"/>
      <c r="G48" s="36"/>
      <c r="H48" s="34"/>
      <c r="I48" s="34"/>
    </row>
    <row r="49" spans="1:9" ht="60" x14ac:dyDescent="0.25">
      <c r="A49" s="7" t="s">
        <v>70</v>
      </c>
      <c r="B49" s="38" t="s">
        <v>71</v>
      </c>
      <c r="C49" s="38" t="s">
        <v>72</v>
      </c>
      <c r="D49" s="38" t="s">
        <v>73</v>
      </c>
      <c r="E49" s="38" t="s">
        <v>74</v>
      </c>
      <c r="F49" s="39" t="s">
        <v>75</v>
      </c>
      <c r="G49" s="36"/>
      <c r="H49" s="34"/>
      <c r="I49" s="34"/>
    </row>
    <row r="50" spans="1:9" ht="15" customHeight="1" x14ac:dyDescent="0.25">
      <c r="A50" s="61" t="s">
        <v>76</v>
      </c>
      <c r="B50" s="55" t="s">
        <v>16</v>
      </c>
      <c r="C50" s="64">
        <f>F19+F20+F21+F22+F23+F24+F25+F26+F27+F28+F29+F34+F38</f>
        <v>8523.19</v>
      </c>
      <c r="D50" s="64">
        <f>G19+G20+G21+G22+G23+G24+G25+G26+G27+G28+G29+G34+G38</f>
        <v>5681.0640000000003</v>
      </c>
      <c r="E50" s="67" t="s">
        <v>77</v>
      </c>
      <c r="F50" s="47"/>
      <c r="G50" s="36"/>
      <c r="H50" s="34"/>
      <c r="I50" s="34"/>
    </row>
    <row r="51" spans="1:9" x14ac:dyDescent="0.25">
      <c r="A51" s="62"/>
      <c r="B51" s="56"/>
      <c r="C51" s="65"/>
      <c r="D51" s="65"/>
      <c r="E51" s="68"/>
      <c r="F51" s="48"/>
      <c r="G51" s="36"/>
      <c r="H51" s="34"/>
      <c r="I51" s="34"/>
    </row>
    <row r="52" spans="1:9" ht="117" customHeight="1" x14ac:dyDescent="0.25">
      <c r="A52" s="63"/>
      <c r="B52" s="56"/>
      <c r="C52" s="66"/>
      <c r="D52" s="66"/>
      <c r="E52" s="69"/>
      <c r="F52" s="49"/>
      <c r="G52" s="36"/>
      <c r="H52" s="34"/>
      <c r="I52" s="34"/>
    </row>
    <row r="53" spans="1:9" ht="147" customHeight="1" x14ac:dyDescent="0.25">
      <c r="A53" s="7" t="s">
        <v>40</v>
      </c>
      <c r="B53" s="13" t="s">
        <v>78</v>
      </c>
      <c r="C53" s="14">
        <f>F30+F42</f>
        <v>504.488</v>
      </c>
      <c r="D53" s="14">
        <f>G30+G42</f>
        <v>504.48600000000005</v>
      </c>
      <c r="E53" s="6" t="s">
        <v>79</v>
      </c>
      <c r="F53" s="32"/>
      <c r="G53" s="36"/>
      <c r="H53" s="34"/>
      <c r="I53" s="34"/>
    </row>
    <row r="54" spans="1:9" ht="228" x14ac:dyDescent="0.25">
      <c r="A54" s="7" t="s">
        <v>44</v>
      </c>
      <c r="B54" s="19" t="s">
        <v>45</v>
      </c>
      <c r="C54" s="14">
        <f>F43+F31</f>
        <v>1276.2759999999998</v>
      </c>
      <c r="D54" s="14">
        <f>G43+G31</f>
        <v>1261.0059999999999</v>
      </c>
      <c r="E54" s="6" t="s">
        <v>80</v>
      </c>
      <c r="F54" s="32"/>
      <c r="G54" s="36"/>
      <c r="H54" s="34"/>
      <c r="I54" s="34"/>
    </row>
    <row r="55" spans="1:9" ht="36" x14ac:dyDescent="0.25">
      <c r="A55" s="7" t="s">
        <v>81</v>
      </c>
      <c r="B55" s="16" t="s">
        <v>82</v>
      </c>
      <c r="C55" s="14"/>
      <c r="D55" s="14"/>
      <c r="E55" s="31"/>
      <c r="F55" s="32"/>
      <c r="G55" s="36"/>
      <c r="H55" s="34"/>
      <c r="I55" s="34"/>
    </row>
    <row r="56" spans="1:9" x14ac:dyDescent="0.25">
      <c r="A56" s="21"/>
      <c r="B56" s="31" t="s">
        <v>67</v>
      </c>
      <c r="C56" s="40">
        <f>C50+C53+C54+C55</f>
        <v>10303.954</v>
      </c>
      <c r="D56" s="41">
        <f>D50+D53+D54+D55</f>
        <v>7446.5560000000005</v>
      </c>
      <c r="E56" s="31"/>
      <c r="F56" s="32"/>
      <c r="G56" s="36"/>
      <c r="H56" s="34"/>
      <c r="I56" s="34"/>
    </row>
    <row r="57" spans="1:9" x14ac:dyDescent="0.25">
      <c r="A57" s="34"/>
      <c r="B57" s="35"/>
      <c r="C57" s="35"/>
      <c r="D57" s="35"/>
      <c r="E57" s="35"/>
      <c r="F57" s="36"/>
      <c r="G57" s="36"/>
      <c r="H57" s="34"/>
      <c r="I57" s="34"/>
    </row>
    <row r="58" spans="1:9" ht="13.5" customHeight="1" x14ac:dyDescent="0.25">
      <c r="A58" s="35" t="s">
        <v>44</v>
      </c>
      <c r="B58" s="50" t="s">
        <v>83</v>
      </c>
      <c r="C58" s="50"/>
      <c r="D58" s="50"/>
      <c r="E58" s="50"/>
      <c r="F58" s="50"/>
      <c r="G58" s="34"/>
      <c r="H58" s="34"/>
      <c r="I58" s="34"/>
    </row>
    <row r="59" spans="1:9" ht="18.75" hidden="1" customHeight="1" x14ac:dyDescent="0.25">
      <c r="A59" s="34"/>
      <c r="B59" s="50"/>
      <c r="C59" s="50"/>
      <c r="D59" s="50"/>
      <c r="E59" s="50"/>
      <c r="F59" s="50"/>
      <c r="G59" s="34"/>
      <c r="H59" s="34"/>
      <c r="I59" s="34"/>
    </row>
    <row r="60" spans="1:9" ht="18.75" hidden="1" customHeight="1" x14ac:dyDescent="0.25">
      <c r="A60" s="34"/>
      <c r="B60" s="51" t="s">
        <v>84</v>
      </c>
      <c r="C60" s="51"/>
      <c r="D60" s="51"/>
      <c r="E60" s="51"/>
      <c r="F60" s="51"/>
      <c r="G60" s="52"/>
      <c r="H60" s="52"/>
      <c r="I60" s="34"/>
    </row>
    <row r="61" spans="1:9" ht="18.75" hidden="1" customHeight="1" x14ac:dyDescent="0.25">
      <c r="A61" s="34"/>
      <c r="B61" s="51"/>
      <c r="C61" s="51"/>
      <c r="D61" s="51"/>
      <c r="E61" s="51"/>
      <c r="F61" s="51"/>
      <c r="G61" s="52"/>
      <c r="H61" s="52"/>
      <c r="I61" s="34"/>
    </row>
    <row r="62" spans="1:9" ht="28.5" customHeight="1" x14ac:dyDescent="0.25">
      <c r="A62" s="34"/>
      <c r="B62" s="51"/>
      <c r="C62" s="51"/>
      <c r="D62" s="51"/>
      <c r="E62" s="51"/>
      <c r="F62" s="51"/>
      <c r="G62" s="52"/>
      <c r="H62" s="52"/>
      <c r="I62" s="34"/>
    </row>
    <row r="63" spans="1:9" ht="25.5" customHeight="1" x14ac:dyDescent="0.25">
      <c r="A63" s="34"/>
      <c r="B63" s="51"/>
      <c r="C63" s="51"/>
      <c r="D63" s="51"/>
      <c r="E63" s="51"/>
      <c r="F63" s="51"/>
      <c r="G63" s="52"/>
      <c r="H63" s="52"/>
      <c r="I63" s="34"/>
    </row>
    <row r="64" spans="1:9" ht="25.5" customHeight="1" x14ac:dyDescent="0.25">
      <c r="A64" s="34"/>
      <c r="B64" s="51"/>
      <c r="C64" s="51"/>
      <c r="D64" s="51"/>
      <c r="E64" s="51"/>
      <c r="F64" s="51"/>
      <c r="G64" s="52"/>
      <c r="H64" s="52"/>
      <c r="I64" s="34"/>
    </row>
    <row r="65" spans="1:9" ht="18.75" customHeight="1" x14ac:dyDescent="0.25">
      <c r="A65" s="34"/>
      <c r="B65" s="51"/>
      <c r="C65" s="51"/>
      <c r="D65" s="51"/>
      <c r="E65" s="51"/>
      <c r="F65" s="51"/>
      <c r="G65" s="52"/>
      <c r="H65" s="52"/>
      <c r="I65" s="34"/>
    </row>
    <row r="66" spans="1:9" ht="18.75" customHeight="1" x14ac:dyDescent="0.25">
      <c r="A66" s="34"/>
      <c r="B66" s="51"/>
      <c r="C66" s="51"/>
      <c r="D66" s="51"/>
      <c r="E66" s="51"/>
      <c r="F66" s="51"/>
      <c r="G66" s="52"/>
      <c r="H66" s="52"/>
      <c r="I66" s="34"/>
    </row>
    <row r="67" spans="1:9" ht="18.75" customHeight="1" x14ac:dyDescent="0.25">
      <c r="A67" s="34"/>
      <c r="B67" s="51"/>
      <c r="C67" s="51"/>
      <c r="D67" s="51"/>
      <c r="E67" s="51"/>
      <c r="F67" s="51"/>
      <c r="G67" s="52"/>
      <c r="H67" s="52"/>
      <c r="I67" s="34"/>
    </row>
    <row r="68" spans="1:9" ht="124.5" customHeight="1" x14ac:dyDescent="0.25">
      <c r="A68" s="34"/>
      <c r="B68" s="51"/>
      <c r="C68" s="51"/>
      <c r="D68" s="51"/>
      <c r="E68" s="51"/>
      <c r="F68" s="51"/>
      <c r="G68" s="52"/>
      <c r="H68" s="52"/>
      <c r="I68" s="34"/>
    </row>
    <row r="69" spans="1:9" ht="18.75" customHeight="1" x14ac:dyDescent="0.3">
      <c r="A69" s="34"/>
      <c r="B69" s="2" t="s">
        <v>85</v>
      </c>
      <c r="C69" s="2"/>
      <c r="D69" s="2"/>
      <c r="E69" s="2"/>
      <c r="F69" s="2"/>
      <c r="G69" s="2" t="s">
        <v>86</v>
      </c>
      <c r="H69" s="2"/>
      <c r="I69" s="34"/>
    </row>
    <row r="70" spans="1:9" ht="18.75" customHeight="1" x14ac:dyDescent="0.3">
      <c r="B70" s="2"/>
      <c r="C70" s="2"/>
      <c r="D70" s="2"/>
      <c r="E70" s="2"/>
      <c r="F70" s="2"/>
      <c r="G70" s="2"/>
      <c r="H70" s="2"/>
    </row>
    <row r="71" spans="1:9" ht="18.75" customHeight="1" x14ac:dyDescent="0.3">
      <c r="B71" s="2"/>
      <c r="C71" s="2"/>
      <c r="D71" s="2"/>
      <c r="E71" s="2"/>
      <c r="F71" s="2"/>
      <c r="G71" s="2"/>
      <c r="H71" s="2"/>
    </row>
    <row r="72" spans="1:9" ht="18.75" customHeight="1" x14ac:dyDescent="0.3">
      <c r="B72" s="42"/>
      <c r="C72" s="43"/>
      <c r="D72" s="2"/>
      <c r="E72" s="2"/>
      <c r="F72" s="2"/>
      <c r="G72" s="2"/>
      <c r="H72" s="2"/>
    </row>
    <row r="73" spans="1:9" ht="18.75" customHeight="1" x14ac:dyDescent="0.25">
      <c r="B73" s="43"/>
      <c r="C73" s="43"/>
    </row>
    <row r="74" spans="1:9" ht="18.75" customHeight="1" x14ac:dyDescent="0.25">
      <c r="B74" s="44"/>
      <c r="C74" s="45"/>
      <c r="D74" s="46"/>
      <c r="E74" s="46"/>
      <c r="F74" s="46"/>
    </row>
    <row r="76" spans="1:9" ht="18.75" x14ac:dyDescent="0.3">
      <c r="B76" s="2"/>
      <c r="C76" s="2"/>
      <c r="D76" s="2"/>
      <c r="E76" s="2"/>
      <c r="F76" s="2"/>
      <c r="G76" s="2"/>
      <c r="H76" s="2"/>
      <c r="I76" s="2"/>
    </row>
    <row r="77" spans="1:9" ht="18.75" x14ac:dyDescent="0.3">
      <c r="B77" s="2"/>
      <c r="C77" s="2"/>
      <c r="D77" s="2"/>
      <c r="E77" s="2"/>
      <c r="F77" s="2"/>
      <c r="G77" s="2"/>
      <c r="H77" s="2"/>
      <c r="I77" s="2"/>
    </row>
    <row r="78" spans="1:9" ht="18.75" x14ac:dyDescent="0.3">
      <c r="B78" s="2"/>
      <c r="C78" s="2"/>
      <c r="D78" s="2"/>
      <c r="E78" s="2"/>
      <c r="F78" s="2"/>
      <c r="G78" s="2"/>
      <c r="H78" s="2"/>
      <c r="I78" s="2"/>
    </row>
    <row r="85" spans="5:5" x14ac:dyDescent="0.25">
      <c r="E85" s="11"/>
    </row>
  </sheetData>
  <mergeCells count="19">
    <mergeCell ref="A18:I18"/>
    <mergeCell ref="G1:J1"/>
    <mergeCell ref="G2:I2"/>
    <mergeCell ref="A4:J5"/>
    <mergeCell ref="A8:I9"/>
    <mergeCell ref="A10:I10"/>
    <mergeCell ref="F50:F52"/>
    <mergeCell ref="B58:F59"/>
    <mergeCell ref="B60:H68"/>
    <mergeCell ref="A19:A29"/>
    <mergeCell ref="B19:B29"/>
    <mergeCell ref="A33:I33"/>
    <mergeCell ref="A34:A41"/>
    <mergeCell ref="B34:B41"/>
    <mergeCell ref="A50:A52"/>
    <mergeCell ref="B50:B52"/>
    <mergeCell ref="C50:C52"/>
    <mergeCell ref="D50:D52"/>
    <mergeCell ref="E50:E52"/>
  </mergeCells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buhgalter</dc:creator>
  <cp:lastModifiedBy>1 1</cp:lastModifiedBy>
  <cp:lastPrinted>2026-02-25T07:53:48Z</cp:lastPrinted>
  <dcterms:created xsi:type="dcterms:W3CDTF">2015-06-05T18:19:34Z</dcterms:created>
  <dcterms:modified xsi:type="dcterms:W3CDTF">2026-02-25T07:54:03Z</dcterms:modified>
</cp:coreProperties>
</file>